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F0A5849A-B700-4C0A-B830-C0EDBBB6A03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ozpočtový výhled2024-2025" sheetId="1" r:id="rId1"/>
    <sheet name="Návrh IV. RO" sheetId="2" r:id="rId2"/>
    <sheet name="Návrh 4.RO" sheetId="3" r:id="rId3"/>
  </sheets>
  <calcPr calcId="191029"/>
</workbook>
</file>

<file path=xl/calcChain.xml><?xml version="1.0" encoding="utf-8"?>
<calcChain xmlns="http://schemas.openxmlformats.org/spreadsheetml/2006/main">
  <c r="F51" i="3" l="1"/>
  <c r="I7" i="2"/>
  <c r="I20" i="2" s="1"/>
  <c r="G20" i="2"/>
  <c r="H20" i="2"/>
  <c r="E20" i="2"/>
  <c r="E65" i="3" l="1"/>
  <c r="F55" i="3"/>
  <c r="E57" i="3"/>
  <c r="E55" i="3"/>
  <c r="E51" i="3"/>
  <c r="E33" i="3"/>
  <c r="E25" i="3"/>
  <c r="E5" i="3"/>
  <c r="E14" i="3" s="1"/>
  <c r="E15" i="3" s="1"/>
  <c r="D57" i="3"/>
  <c r="D51" i="3"/>
  <c r="D33" i="3"/>
  <c r="D25" i="3"/>
  <c r="D10" i="3"/>
  <c r="D5" i="3"/>
  <c r="F57" i="3"/>
  <c r="F33" i="3"/>
  <c r="F25" i="3"/>
  <c r="F10" i="3"/>
  <c r="F5" i="3"/>
  <c r="F20" i="2"/>
  <c r="E39" i="2"/>
  <c r="E41" i="2" s="1"/>
  <c r="F39" i="2"/>
  <c r="H39" i="2"/>
  <c r="H41" i="2" s="1"/>
  <c r="G39" i="2"/>
  <c r="I39" i="2"/>
  <c r="I41" i="2" s="1"/>
  <c r="I19" i="2"/>
  <c r="E67" i="3" l="1"/>
  <c r="E68" i="3" s="1"/>
  <c r="E74" i="3" s="1"/>
  <c r="G41" i="2"/>
  <c r="F67" i="3"/>
  <c r="F68" i="3" s="1"/>
  <c r="F74" i="3" s="1"/>
  <c r="F14" i="3"/>
  <c r="F15" i="3" s="1"/>
  <c r="F21" i="3" s="1"/>
  <c r="D67" i="3"/>
  <c r="D68" i="3" s="1"/>
  <c r="D74" i="3" s="1"/>
  <c r="D14" i="3"/>
  <c r="D15" i="3" s="1"/>
  <c r="D21" i="3" s="1"/>
  <c r="E76" i="3"/>
  <c r="E21" i="3"/>
  <c r="E30" i="1"/>
  <c r="F29" i="1"/>
  <c r="F28" i="1"/>
  <c r="F27" i="1"/>
  <c r="F26" i="1"/>
  <c r="F24" i="1"/>
  <c r="F23" i="1"/>
  <c r="F21" i="1"/>
  <c r="E15" i="1"/>
  <c r="F78" i="3" l="1"/>
  <c r="D76" i="3"/>
  <c r="F15" i="1"/>
  <c r="F30" i="1"/>
  <c r="F41" i="2"/>
</calcChain>
</file>

<file path=xl/sharedStrings.xml><?xml version="1.0" encoding="utf-8"?>
<sst xmlns="http://schemas.openxmlformats.org/spreadsheetml/2006/main" count="265" uniqueCount="163">
  <si>
    <t>Rok</t>
  </si>
  <si>
    <t>PŘÍJMY</t>
  </si>
  <si>
    <t>Úroky</t>
  </si>
  <si>
    <t>Spoluúčast obcí na integrovaném projektu - investiční příspěvek (r. 2015)</t>
  </si>
  <si>
    <t>Spoluúčast obcí na integrovaném projektu - neinvestiční příspěvek (r. 2015)</t>
  </si>
  <si>
    <t>Jihočeský kraj - dotace na integrovaný projekt a činnost DSO</t>
  </si>
  <si>
    <t>Celkem příjmy</t>
  </si>
  <si>
    <t>VÝDAJE</t>
  </si>
  <si>
    <t xml:space="preserve">Oprava stanu </t>
  </si>
  <si>
    <t>Oprava party vybavení (2 lavice)</t>
  </si>
  <si>
    <t>oprava souboru majetku</t>
  </si>
  <si>
    <t>Integrovaný projekt DSO (odpočívadla, koše, kolostavy)</t>
  </si>
  <si>
    <t>Celkem výdaje</t>
  </si>
  <si>
    <t xml:space="preserve"> </t>
  </si>
  <si>
    <t>Příjmy z pronájmu vodohospodář. majetku</t>
  </si>
  <si>
    <t xml:space="preserve">Příjmy z pronájmu pozemků  </t>
  </si>
  <si>
    <t>Nájemné za pomocné provozy</t>
  </si>
  <si>
    <t>50XX</t>
  </si>
  <si>
    <t>Platy a podobné související výdaje</t>
  </si>
  <si>
    <t>51XX</t>
  </si>
  <si>
    <t>Neinvestiční nákupy a související výdaje</t>
  </si>
  <si>
    <t>53XX</t>
  </si>
  <si>
    <t>54xx</t>
  </si>
  <si>
    <t>Neinvestiční transfery obyvatelstvu</t>
  </si>
  <si>
    <t>61XX</t>
  </si>
  <si>
    <t>Ostatní kapitálové výdaje</t>
  </si>
  <si>
    <t>Investiční nákupy a ostatní výdaje</t>
  </si>
  <si>
    <t>63xx</t>
  </si>
  <si>
    <t>69XX</t>
  </si>
  <si>
    <t xml:space="preserve">NÁVRH IV. ROZPOČTOVÉHO OPATŘENÍ </t>
  </si>
  <si>
    <t>(v Kč)</t>
  </si>
  <si>
    <t>Schválený rozpočet</t>
  </si>
  <si>
    <t>Schválené                III. RO</t>
  </si>
  <si>
    <t>Návrh           IV. RO</t>
  </si>
  <si>
    <t>Spoluúčast obcí na společném projektu - investiční příspěvek</t>
  </si>
  <si>
    <t>Spoluúčast obcí na společném projektu - neinvestiční příspěvek</t>
  </si>
  <si>
    <t>Jihočeský kraj - dotace na společný projekt - neinvestiční</t>
  </si>
  <si>
    <t>Jihočeský kraj - dotace na doprovodnou infrastrukturu pro cykloturisty</t>
  </si>
  <si>
    <t>Služby peněžních ústavů</t>
  </si>
  <si>
    <t>SALDO PŘÍJMŮ A VÝDAJŮ</t>
  </si>
  <si>
    <t>ROZPOČTU SMO BUKOVSKÁ VODA NA ROK 2017</t>
  </si>
  <si>
    <t>Paragraf</t>
  </si>
  <si>
    <t>Položka</t>
  </si>
  <si>
    <t>Text</t>
  </si>
  <si>
    <t>2310</t>
  </si>
  <si>
    <t>21XX</t>
  </si>
  <si>
    <t>Příjmy z vl.čin. a odvody přebyt.org. s přímým vztahem</t>
  </si>
  <si>
    <t>2131</t>
  </si>
  <si>
    <t>Příjmy z pronájmu pozemků</t>
  </si>
  <si>
    <t>2132</t>
  </si>
  <si>
    <t>Příjmy z pronájmu ostatních nemovitostí a jejich částí</t>
  </si>
  <si>
    <t>2139</t>
  </si>
  <si>
    <t>Příjmy z pronájmu majetku j.n.</t>
  </si>
  <si>
    <t>2141</t>
  </si>
  <si>
    <t>Příjmy z úroků (část)</t>
  </si>
  <si>
    <t>22XX</t>
  </si>
  <si>
    <t>Přijaté sankční platby a vratky transferů</t>
  </si>
  <si>
    <t>2226</t>
  </si>
  <si>
    <t>Příjmy z finančního vypořádání minulých let mezi obcemi</t>
  </si>
  <si>
    <t>Příjmy z prodeje nekap. majetku a ost.nedaňové příjmy</t>
  </si>
  <si>
    <t>*</t>
  </si>
  <si>
    <t>Pitná voda</t>
  </si>
  <si>
    <t>231</t>
  </si>
  <si>
    <t>**</t>
  </si>
  <si>
    <t/>
  </si>
  <si>
    <t>PŘÍJMY celkem (§ 231 + § 633):</t>
  </si>
  <si>
    <t>II.   ROZPOČTOVÉ VÝDAJE</t>
  </si>
  <si>
    <t>5011</t>
  </si>
  <si>
    <t>Platy zaměstnanců v prac.pom. vyjma zaměst.na služ.místech</t>
  </si>
  <si>
    <t>5021</t>
  </si>
  <si>
    <t>Ostatní osobní výdaje</t>
  </si>
  <si>
    <t>5023</t>
  </si>
  <si>
    <t>Odměny členů zastupitelstev obcí a krajů</t>
  </si>
  <si>
    <t>5031</t>
  </si>
  <si>
    <t>Povin.pojistné na soc.zab.a příspěvek na st.politiku zamě</t>
  </si>
  <si>
    <t>5032</t>
  </si>
  <si>
    <t>Povinné pojistné na veřejné zdravotní pojištění</t>
  </si>
  <si>
    <t>5038</t>
  </si>
  <si>
    <t>Povinné pojistné na úrazové pojištění</t>
  </si>
  <si>
    <t>5041</t>
  </si>
  <si>
    <t>Odměny za užití duševního vlastnictví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</si>
  <si>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</si>
  <si>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</si>
  <si>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</si>
  <si>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</si>
  <si>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</si>
  <si>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</si>
  <si>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5139</t>
  </si>
  <si>
    <t>Nákup materiálu jinde nezařazený</t>
  </si>
  <si>
    <t>5156</t>
  </si>
  <si>
    <t>Pohonné hmoty a maziva</t>
  </si>
  <si>
    <t>5161</t>
  </si>
  <si>
    <t>Poštovní služby</t>
  </si>
  <si>
    <t>5162</t>
  </si>
  <si>
    <t>Služby telekomunikací a radiokomunikací</t>
  </si>
  <si>
    <t>5163</t>
  </si>
  <si>
    <t>5166</t>
  </si>
  <si>
    <t>Konzultační, poradenské a právní služby</t>
  </si>
  <si>
    <t>5167</t>
  </si>
  <si>
    <t>Služby školení a vzdělávání</t>
  </si>
  <si>
    <t>5168</t>
  </si>
  <si>
    <t>Zprac.dat a služby souvis.s inform.a komunik.technologiemi</t>
  </si>
  <si>
    <t>5169</t>
  </si>
  <si>
    <t>Nákup ostatních služeb</t>
  </si>
  <si>
    <t>5171</t>
  </si>
  <si>
    <t>Opravy a udržování</t>
  </si>
  <si>
    <t>5172</t>
  </si>
  <si>
    <t>Programové vybavení</t>
  </si>
  <si>
    <t>5173</t>
  </si>
  <si>
    <t>Cestovné (tuzemské i zahraniční)</t>
  </si>
  <si>
    <t>5175</t>
  </si>
  <si>
    <t>Pohoštění</t>
  </si>
  <si>
    <t>5179</t>
  </si>
  <si>
    <t>Ostatní nákupy jinde nezařazené</t>
  </si>
  <si>
    <t>Neinvestiční transfery a některé další platby rozpočtům</t>
  </si>
  <si>
    <t>5321</t>
  </si>
  <si>
    <t>Neinvestiční transfery obcím</t>
  </si>
  <si>
    <t>5362</t>
  </si>
  <si>
    <t>Platby daní a poplatků státnímu rozpočtu</t>
  </si>
  <si>
    <t>5365</t>
  </si>
  <si>
    <t>Platby daní a poplatků krajům,obcím a státním fondům</t>
  </si>
  <si>
    <t>54XX</t>
  </si>
  <si>
    <t>5499</t>
  </si>
  <si>
    <t>Ostatní neinvest.transfery obyvatelstvu nemající char.daru</t>
  </si>
  <si>
    <t>6119</t>
  </si>
  <si>
    <t>Ostatní nákup dlouhodobého nehmotného majetku</t>
  </si>
  <si>
    <t>6121</t>
  </si>
  <si>
    <t>Budovy, haly a stavby</t>
  </si>
  <si>
    <t>6122</t>
  </si>
  <si>
    <t>Stroje, přístroje a zařízení</t>
  </si>
  <si>
    <t>6129</t>
  </si>
  <si>
    <t>Nákup dlouhodobého hmotného majetku jinde nezařazený</t>
  </si>
  <si>
    <t>6130</t>
  </si>
  <si>
    <t>Pozemky</t>
  </si>
  <si>
    <t>63XX</t>
  </si>
  <si>
    <t>Investiční transfery</t>
  </si>
  <si>
    <t>6341</t>
  </si>
  <si>
    <t>Investiční transfery obcím</t>
  </si>
  <si>
    <t>6901</t>
  </si>
  <si>
    <t>Rezervy kapitálových výdajů</t>
  </si>
  <si>
    <t>VÝDAJE celkem (§ 231 + § 633):</t>
  </si>
  <si>
    <t xml:space="preserve">Financování </t>
  </si>
  <si>
    <t>Schválené       1-3 RO</t>
  </si>
  <si>
    <t>3113</t>
  </si>
  <si>
    <t>31XX</t>
  </si>
  <si>
    <t>Příjmyz prodeje auta</t>
  </si>
  <si>
    <t>Saldo příjmů a výdajů</t>
  </si>
  <si>
    <t>Schválené      I. RO-3. RO</t>
  </si>
  <si>
    <t>Neinvestiční  nákupy a související výdaje</t>
  </si>
  <si>
    <t>Neinvestiční transfery obyvytelstvu</t>
  </si>
  <si>
    <t>Investiční nákupy  a ostatní výdaje</t>
  </si>
  <si>
    <t>Investiční  transfery</t>
  </si>
  <si>
    <t>Zpracovala: Ing. Marie Černá</t>
  </si>
  <si>
    <t>Veselí nad Lužnicí dne 14.12.2017</t>
  </si>
  <si>
    <t xml:space="preserve">NÁVRH I. ROZPOČTOVÉHO OPATŘENÍ </t>
  </si>
  <si>
    <t>ROZPOČTU SMO BUKOVSKÁ VODA   NA ROK 2018</t>
  </si>
  <si>
    <t xml:space="preserve">STŘEDNĚDOBÝ VÝHLED ROZPOČTU </t>
  </si>
  <si>
    <t>Splátky půjčených prostředků od obcí</t>
  </si>
  <si>
    <t>Neinvestiční transfery  a další platby státu(daně)</t>
  </si>
  <si>
    <t>Neinvestiční výdaje obyvatelstvu</t>
  </si>
  <si>
    <t>Investičné transfery(půjčky obce)</t>
  </si>
  <si>
    <t>Neinvestiční nákupy a související výdaje(opravy, služby)</t>
  </si>
  <si>
    <t>SMO BUKOVSKÁ VODA na roky 2024 a 2025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</si>
</sst>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  <xf numFmtId="0" fontId="3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horizontal="right" inden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 inden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3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2"/>
    </xf>
    <xf numFmtId="14" fontId="0" fillId="0" borderId="0" xfId="0" applyNumberFormat="1"/>
    <xf numFmtId="0" fontId="0" fillId="3" borderId="0" xfId="0" applyFill="1"/>
    <xf numFmtId="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0" fontId="6" fillId="0" borderId="0" xfId="0" applyFont="1"/>
    <xf numFmtId="49" fontId="7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4" fontId="8" fillId="0" borderId="3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left"/>
    </xf>
    <xf numFmtId="4" fontId="8" fillId="0" borderId="8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" fontId="9" fillId="0" borderId="3" xfId="0" applyNumberFormat="1" applyFont="1" applyBorder="1" applyAlignment="1">
      <alignment horizontal="right"/>
    </xf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0" fontId="12" fillId="0" borderId="0" xfId="0" applyFont="1"/>
    <xf numFmtId="0" fontId="0" fillId="4" borderId="0" xfId="0" applyFill="1"/>
    <xf numFmtId="4" fontId="0" fillId="4" borderId="0" xfId="0" applyNumberFormat="1" applyFill="1"/>
    <xf numFmtId="14" fontId="0" fillId="4" borderId="0" xfId="0" applyNumberFormat="1" applyFill="1"/>
    <xf numFmtId="4" fontId="3" fillId="4" borderId="0" xfId="0" applyNumberFormat="1" applyFont="1" applyFill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4" fontId="3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49" fontId="7" fillId="4" borderId="6" xfId="0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right" indent="1"/>
    </xf>
    <xf numFmtId="49" fontId="8" fillId="4" borderId="3" xfId="0" applyNumberFormat="1" applyFont="1" applyFill="1" applyBorder="1" applyAlignment="1">
      <alignment horizontal="left"/>
    </xf>
    <xf numFmtId="49" fontId="8" fillId="4" borderId="4" xfId="0" applyNumberFormat="1" applyFont="1" applyFill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49" fontId="7" fillId="4" borderId="4" xfId="0" applyNumberFormat="1" applyFont="1" applyFill="1" applyBorder="1" applyAlignment="1">
      <alignment horizontal="left"/>
    </xf>
    <xf numFmtId="0" fontId="4" fillId="4" borderId="0" xfId="0" applyFont="1" applyFill="1"/>
    <xf numFmtId="49" fontId="7" fillId="4" borderId="5" xfId="0" applyNumberFormat="1" applyFont="1" applyFill="1" applyBorder="1" applyAlignment="1">
      <alignment horizontal="left"/>
    </xf>
    <xf numFmtId="0" fontId="3" fillId="4" borderId="2" xfId="0" applyFont="1" applyFill="1" applyBorder="1"/>
    <xf numFmtId="4" fontId="3" fillId="4" borderId="2" xfId="0" applyNumberFormat="1" applyFont="1" applyFill="1" applyBorder="1" applyAlignment="1">
      <alignment horizontal="right" indent="1"/>
    </xf>
    <xf numFmtId="4" fontId="0" fillId="4" borderId="1" xfId="0" applyNumberFormat="1" applyFill="1" applyBorder="1"/>
    <xf numFmtId="4" fontId="8" fillId="4" borderId="6" xfId="0" applyNumberFormat="1" applyFont="1" applyFill="1" applyBorder="1" applyAlignment="1">
      <alignment horizontal="right"/>
    </xf>
    <xf numFmtId="4" fontId="7" fillId="4" borderId="6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right" indent="1"/>
    </xf>
    <xf numFmtId="0" fontId="3" fillId="4" borderId="0" xfId="0" applyFont="1" applyFill="1"/>
    <xf numFmtId="4" fontId="3" fillId="4" borderId="0" xfId="0" applyNumberFormat="1" applyFont="1" applyFill="1" applyAlignment="1">
      <alignment horizontal="right" indent="1"/>
    </xf>
    <xf numFmtId="164" fontId="3" fillId="4" borderId="0" xfId="0" applyNumberFormat="1" applyFont="1" applyFill="1" applyAlignment="1">
      <alignment horizontal="right" indent="1"/>
    </xf>
    <xf numFmtId="0" fontId="3" fillId="3" borderId="2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49" fontId="9" fillId="0" borderId="4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F21" sqref="F21"/>
    </sheetView>
  </sheetViews>
  <sheetFormatPr defaultRowHeight="14.4" x14ac:dyDescent="0.3"/>
  <cols>
    <col min="2" max="2" width="5.6640625" customWidth="1"/>
    <col min="3" max="3" width="4.109375" customWidth="1"/>
    <col min="4" max="4" width="48.109375" customWidth="1"/>
    <col min="5" max="5" width="14.88671875" style="4" customWidth="1"/>
    <col min="6" max="6" width="15.109375" style="4" customWidth="1"/>
    <col min="7" max="8" width="6.44140625" customWidth="1"/>
    <col min="258" max="258" width="4.109375" customWidth="1"/>
    <col min="259" max="259" width="48.109375" customWidth="1"/>
    <col min="260" max="262" width="10.6640625" customWidth="1"/>
    <col min="514" max="514" width="4.109375" customWidth="1"/>
    <col min="515" max="515" width="48.109375" customWidth="1"/>
    <col min="516" max="518" width="10.6640625" customWidth="1"/>
    <col min="770" max="770" width="4.109375" customWidth="1"/>
    <col min="771" max="771" width="48.109375" customWidth="1"/>
    <col min="772" max="774" width="10.6640625" customWidth="1"/>
    <col min="1026" max="1026" width="4.109375" customWidth="1"/>
    <col min="1027" max="1027" width="48.109375" customWidth="1"/>
    <col min="1028" max="1030" width="10.6640625" customWidth="1"/>
    <col min="1282" max="1282" width="4.109375" customWidth="1"/>
    <col min="1283" max="1283" width="48.109375" customWidth="1"/>
    <col min="1284" max="1286" width="10.6640625" customWidth="1"/>
    <col min="1538" max="1538" width="4.109375" customWidth="1"/>
    <col min="1539" max="1539" width="48.109375" customWidth="1"/>
    <col min="1540" max="1542" width="10.6640625" customWidth="1"/>
    <col min="1794" max="1794" width="4.109375" customWidth="1"/>
    <col min="1795" max="1795" width="48.109375" customWidth="1"/>
    <col min="1796" max="1798" width="10.6640625" customWidth="1"/>
    <col min="2050" max="2050" width="4.109375" customWidth="1"/>
    <col min="2051" max="2051" width="48.109375" customWidth="1"/>
    <col min="2052" max="2054" width="10.6640625" customWidth="1"/>
    <col min="2306" max="2306" width="4.109375" customWidth="1"/>
    <col min="2307" max="2307" width="48.109375" customWidth="1"/>
    <col min="2308" max="2310" width="10.6640625" customWidth="1"/>
    <col min="2562" max="2562" width="4.109375" customWidth="1"/>
    <col min="2563" max="2563" width="48.109375" customWidth="1"/>
    <col min="2564" max="2566" width="10.6640625" customWidth="1"/>
    <col min="2818" max="2818" width="4.109375" customWidth="1"/>
    <col min="2819" max="2819" width="48.109375" customWidth="1"/>
    <col min="2820" max="2822" width="10.6640625" customWidth="1"/>
    <col min="3074" max="3074" width="4.109375" customWidth="1"/>
    <col min="3075" max="3075" width="48.109375" customWidth="1"/>
    <col min="3076" max="3078" width="10.6640625" customWidth="1"/>
    <col min="3330" max="3330" width="4.109375" customWidth="1"/>
    <col min="3331" max="3331" width="48.109375" customWidth="1"/>
    <col min="3332" max="3334" width="10.6640625" customWidth="1"/>
    <col min="3586" max="3586" width="4.109375" customWidth="1"/>
    <col min="3587" max="3587" width="48.109375" customWidth="1"/>
    <col min="3588" max="3590" width="10.6640625" customWidth="1"/>
    <col min="3842" max="3842" width="4.109375" customWidth="1"/>
    <col min="3843" max="3843" width="48.109375" customWidth="1"/>
    <col min="3844" max="3846" width="10.6640625" customWidth="1"/>
    <col min="4098" max="4098" width="4.109375" customWidth="1"/>
    <col min="4099" max="4099" width="48.109375" customWidth="1"/>
    <col min="4100" max="4102" width="10.6640625" customWidth="1"/>
    <col min="4354" max="4354" width="4.109375" customWidth="1"/>
    <col min="4355" max="4355" width="48.109375" customWidth="1"/>
    <col min="4356" max="4358" width="10.6640625" customWidth="1"/>
    <col min="4610" max="4610" width="4.109375" customWidth="1"/>
    <col min="4611" max="4611" width="48.109375" customWidth="1"/>
    <col min="4612" max="4614" width="10.6640625" customWidth="1"/>
    <col min="4866" max="4866" width="4.109375" customWidth="1"/>
    <col min="4867" max="4867" width="48.109375" customWidth="1"/>
    <col min="4868" max="4870" width="10.6640625" customWidth="1"/>
    <col min="5122" max="5122" width="4.109375" customWidth="1"/>
    <col min="5123" max="5123" width="48.109375" customWidth="1"/>
    <col min="5124" max="5126" width="10.6640625" customWidth="1"/>
    <col min="5378" max="5378" width="4.109375" customWidth="1"/>
    <col min="5379" max="5379" width="48.109375" customWidth="1"/>
    <col min="5380" max="5382" width="10.6640625" customWidth="1"/>
    <col min="5634" max="5634" width="4.109375" customWidth="1"/>
    <col min="5635" max="5635" width="48.109375" customWidth="1"/>
    <col min="5636" max="5638" width="10.6640625" customWidth="1"/>
    <col min="5890" max="5890" width="4.109375" customWidth="1"/>
    <col min="5891" max="5891" width="48.109375" customWidth="1"/>
    <col min="5892" max="5894" width="10.6640625" customWidth="1"/>
    <col min="6146" max="6146" width="4.109375" customWidth="1"/>
    <col min="6147" max="6147" width="48.109375" customWidth="1"/>
    <col min="6148" max="6150" width="10.6640625" customWidth="1"/>
    <col min="6402" max="6402" width="4.109375" customWidth="1"/>
    <col min="6403" max="6403" width="48.109375" customWidth="1"/>
    <col min="6404" max="6406" width="10.6640625" customWidth="1"/>
    <col min="6658" max="6658" width="4.109375" customWidth="1"/>
    <col min="6659" max="6659" width="48.109375" customWidth="1"/>
    <col min="6660" max="6662" width="10.6640625" customWidth="1"/>
    <col min="6914" max="6914" width="4.109375" customWidth="1"/>
    <col min="6915" max="6915" width="48.109375" customWidth="1"/>
    <col min="6916" max="6918" width="10.6640625" customWidth="1"/>
    <col min="7170" max="7170" width="4.109375" customWidth="1"/>
    <col min="7171" max="7171" width="48.109375" customWidth="1"/>
    <col min="7172" max="7174" width="10.6640625" customWidth="1"/>
    <col min="7426" max="7426" width="4.109375" customWidth="1"/>
    <col min="7427" max="7427" width="48.109375" customWidth="1"/>
    <col min="7428" max="7430" width="10.6640625" customWidth="1"/>
    <col min="7682" max="7682" width="4.109375" customWidth="1"/>
    <col min="7683" max="7683" width="48.109375" customWidth="1"/>
    <col min="7684" max="7686" width="10.6640625" customWidth="1"/>
    <col min="7938" max="7938" width="4.109375" customWidth="1"/>
    <col min="7939" max="7939" width="48.109375" customWidth="1"/>
    <col min="7940" max="7942" width="10.6640625" customWidth="1"/>
    <col min="8194" max="8194" width="4.109375" customWidth="1"/>
    <col min="8195" max="8195" width="48.109375" customWidth="1"/>
    <col min="8196" max="8198" width="10.6640625" customWidth="1"/>
    <col min="8450" max="8450" width="4.109375" customWidth="1"/>
    <col min="8451" max="8451" width="48.109375" customWidth="1"/>
    <col min="8452" max="8454" width="10.6640625" customWidth="1"/>
    <col min="8706" max="8706" width="4.109375" customWidth="1"/>
    <col min="8707" max="8707" width="48.109375" customWidth="1"/>
    <col min="8708" max="8710" width="10.6640625" customWidth="1"/>
    <col min="8962" max="8962" width="4.109375" customWidth="1"/>
    <col min="8963" max="8963" width="48.109375" customWidth="1"/>
    <col min="8964" max="8966" width="10.6640625" customWidth="1"/>
    <col min="9218" max="9218" width="4.109375" customWidth="1"/>
    <col min="9219" max="9219" width="48.109375" customWidth="1"/>
    <col min="9220" max="9222" width="10.6640625" customWidth="1"/>
    <col min="9474" max="9474" width="4.109375" customWidth="1"/>
    <col min="9475" max="9475" width="48.109375" customWidth="1"/>
    <col min="9476" max="9478" width="10.6640625" customWidth="1"/>
    <col min="9730" max="9730" width="4.109375" customWidth="1"/>
    <col min="9731" max="9731" width="48.109375" customWidth="1"/>
    <col min="9732" max="9734" width="10.6640625" customWidth="1"/>
    <col min="9986" max="9986" width="4.109375" customWidth="1"/>
    <col min="9987" max="9987" width="48.109375" customWidth="1"/>
    <col min="9988" max="9990" width="10.6640625" customWidth="1"/>
    <col min="10242" max="10242" width="4.109375" customWidth="1"/>
    <col min="10243" max="10243" width="48.109375" customWidth="1"/>
    <col min="10244" max="10246" width="10.6640625" customWidth="1"/>
    <col min="10498" max="10498" width="4.109375" customWidth="1"/>
    <col min="10499" max="10499" width="48.109375" customWidth="1"/>
    <col min="10500" max="10502" width="10.6640625" customWidth="1"/>
    <col min="10754" max="10754" width="4.109375" customWidth="1"/>
    <col min="10755" max="10755" width="48.109375" customWidth="1"/>
    <col min="10756" max="10758" width="10.6640625" customWidth="1"/>
    <col min="11010" max="11010" width="4.109375" customWidth="1"/>
    <col min="11011" max="11011" width="48.109375" customWidth="1"/>
    <col min="11012" max="11014" width="10.6640625" customWidth="1"/>
    <col min="11266" max="11266" width="4.109375" customWidth="1"/>
    <col min="11267" max="11267" width="48.109375" customWidth="1"/>
    <col min="11268" max="11270" width="10.6640625" customWidth="1"/>
    <col min="11522" max="11522" width="4.109375" customWidth="1"/>
    <col min="11523" max="11523" width="48.109375" customWidth="1"/>
    <col min="11524" max="11526" width="10.6640625" customWidth="1"/>
    <col min="11778" max="11778" width="4.109375" customWidth="1"/>
    <col min="11779" max="11779" width="48.109375" customWidth="1"/>
    <col min="11780" max="11782" width="10.6640625" customWidth="1"/>
    <col min="12034" max="12034" width="4.109375" customWidth="1"/>
    <col min="12035" max="12035" width="48.109375" customWidth="1"/>
    <col min="12036" max="12038" width="10.6640625" customWidth="1"/>
    <col min="12290" max="12290" width="4.109375" customWidth="1"/>
    <col min="12291" max="12291" width="48.109375" customWidth="1"/>
    <col min="12292" max="12294" width="10.6640625" customWidth="1"/>
    <col min="12546" max="12546" width="4.109375" customWidth="1"/>
    <col min="12547" max="12547" width="48.109375" customWidth="1"/>
    <col min="12548" max="12550" width="10.6640625" customWidth="1"/>
    <col min="12802" max="12802" width="4.109375" customWidth="1"/>
    <col min="12803" max="12803" width="48.109375" customWidth="1"/>
    <col min="12804" max="12806" width="10.6640625" customWidth="1"/>
    <col min="13058" max="13058" width="4.109375" customWidth="1"/>
    <col min="13059" max="13059" width="48.109375" customWidth="1"/>
    <col min="13060" max="13062" width="10.6640625" customWidth="1"/>
    <col min="13314" max="13314" width="4.109375" customWidth="1"/>
    <col min="13315" max="13315" width="48.109375" customWidth="1"/>
    <col min="13316" max="13318" width="10.6640625" customWidth="1"/>
    <col min="13570" max="13570" width="4.109375" customWidth="1"/>
    <col min="13571" max="13571" width="48.109375" customWidth="1"/>
    <col min="13572" max="13574" width="10.6640625" customWidth="1"/>
    <col min="13826" max="13826" width="4.109375" customWidth="1"/>
    <col min="13827" max="13827" width="48.109375" customWidth="1"/>
    <col min="13828" max="13830" width="10.6640625" customWidth="1"/>
    <col min="14082" max="14082" width="4.109375" customWidth="1"/>
    <col min="14083" max="14083" width="48.109375" customWidth="1"/>
    <col min="14084" max="14086" width="10.6640625" customWidth="1"/>
    <col min="14338" max="14338" width="4.109375" customWidth="1"/>
    <col min="14339" max="14339" width="48.109375" customWidth="1"/>
    <col min="14340" max="14342" width="10.6640625" customWidth="1"/>
    <col min="14594" max="14594" width="4.109375" customWidth="1"/>
    <col min="14595" max="14595" width="48.109375" customWidth="1"/>
    <col min="14596" max="14598" width="10.6640625" customWidth="1"/>
    <col min="14850" max="14850" width="4.109375" customWidth="1"/>
    <col min="14851" max="14851" width="48.109375" customWidth="1"/>
    <col min="14852" max="14854" width="10.6640625" customWidth="1"/>
    <col min="15106" max="15106" width="4.109375" customWidth="1"/>
    <col min="15107" max="15107" width="48.109375" customWidth="1"/>
    <col min="15108" max="15110" width="10.6640625" customWidth="1"/>
    <col min="15362" max="15362" width="4.109375" customWidth="1"/>
    <col min="15363" max="15363" width="48.109375" customWidth="1"/>
    <col min="15364" max="15366" width="10.6640625" customWidth="1"/>
    <col min="15618" max="15618" width="4.109375" customWidth="1"/>
    <col min="15619" max="15619" width="48.109375" customWidth="1"/>
    <col min="15620" max="15622" width="10.6640625" customWidth="1"/>
    <col min="15874" max="15874" width="4.109375" customWidth="1"/>
    <col min="15875" max="15875" width="48.109375" customWidth="1"/>
    <col min="15876" max="15878" width="10.6640625" customWidth="1"/>
    <col min="16130" max="16130" width="4.109375" customWidth="1"/>
    <col min="16131" max="16131" width="48.109375" customWidth="1"/>
    <col min="16132" max="16134" width="10.6640625" customWidth="1"/>
  </cols>
  <sheetData>
    <row r="1" spans="1:8" ht="19.5" customHeight="1" x14ac:dyDescent="0.3">
      <c r="A1" s="71" t="s">
        <v>156</v>
      </c>
      <c r="B1" s="71"/>
      <c r="C1" s="71"/>
      <c r="D1" s="71"/>
      <c r="E1" s="71"/>
      <c r="F1" s="71"/>
    </row>
    <row r="2" spans="1:8" ht="19.5" customHeight="1" x14ac:dyDescent="0.3">
      <c r="A2" s="71" t="s">
        <v>162</v>
      </c>
      <c r="B2" s="71"/>
      <c r="C2" s="71"/>
      <c r="D2" s="71"/>
      <c r="E2" s="71"/>
      <c r="F2" s="71"/>
    </row>
    <row r="3" spans="1:8" ht="19.5" hidden="1" customHeight="1" x14ac:dyDescent="0.3">
      <c r="C3" s="72"/>
      <c r="D3" s="72"/>
      <c r="E3" s="72"/>
      <c r="F3" s="72"/>
    </row>
    <row r="4" spans="1:8" ht="15.75" hidden="1" customHeight="1" x14ac:dyDescent="0.3"/>
    <row r="5" spans="1:8" ht="15.75" customHeight="1" x14ac:dyDescent="0.3">
      <c r="E5" s="6" t="s">
        <v>0</v>
      </c>
      <c r="F5" s="6" t="s">
        <v>0</v>
      </c>
      <c r="G5" s="7"/>
      <c r="H5" s="7"/>
    </row>
    <row r="6" spans="1:8" ht="15.75" customHeight="1" x14ac:dyDescent="0.3">
      <c r="A6" s="8" t="s">
        <v>1</v>
      </c>
      <c r="B6" s="8"/>
      <c r="C6" s="8"/>
      <c r="D6" s="9"/>
      <c r="E6" s="10">
        <v>2024</v>
      </c>
      <c r="F6" s="10">
        <v>2025</v>
      </c>
      <c r="G6" s="10"/>
      <c r="H6" s="10"/>
    </row>
    <row r="7" spans="1:8" ht="17.25" customHeight="1" x14ac:dyDescent="0.3">
      <c r="A7" s="2">
        <v>2310</v>
      </c>
      <c r="B7" s="2">
        <v>2132</v>
      </c>
      <c r="C7" t="s">
        <v>14</v>
      </c>
      <c r="E7" s="1">
        <v>21497235</v>
      </c>
      <c r="F7" s="1">
        <v>21497235</v>
      </c>
      <c r="G7" s="1"/>
      <c r="H7" s="1"/>
    </row>
    <row r="8" spans="1:8" ht="17.25" customHeight="1" x14ac:dyDescent="0.3">
      <c r="A8" s="2">
        <v>2310</v>
      </c>
      <c r="B8" s="2">
        <v>2131</v>
      </c>
      <c r="C8" t="s">
        <v>15</v>
      </c>
      <c r="E8" s="1">
        <v>245630</v>
      </c>
      <c r="F8" s="1">
        <v>245630</v>
      </c>
      <c r="G8" s="1"/>
      <c r="H8" s="1"/>
    </row>
    <row r="9" spans="1:8" ht="17.25" customHeight="1" x14ac:dyDescent="0.3">
      <c r="A9" s="2">
        <v>2310</v>
      </c>
      <c r="B9" s="2">
        <v>2441</v>
      </c>
      <c r="C9" t="s">
        <v>157</v>
      </c>
      <c r="E9" s="1">
        <v>3810000</v>
      </c>
      <c r="F9" s="1">
        <v>3810000</v>
      </c>
      <c r="G9" s="1"/>
      <c r="H9" s="1"/>
    </row>
    <row r="10" spans="1:8" ht="17.25" customHeight="1" x14ac:dyDescent="0.3">
      <c r="A10" s="2">
        <v>2310</v>
      </c>
      <c r="B10" s="2">
        <v>2132</v>
      </c>
      <c r="C10" t="s">
        <v>16</v>
      </c>
      <c r="E10" s="1">
        <v>60000</v>
      </c>
      <c r="F10" s="1">
        <v>60000</v>
      </c>
      <c r="G10" s="1"/>
      <c r="H10" s="1"/>
    </row>
    <row r="11" spans="1:8" ht="17.25" customHeight="1" x14ac:dyDescent="0.3">
      <c r="A11" s="2">
        <v>2310</v>
      </c>
      <c r="B11" s="2">
        <v>2141</v>
      </c>
      <c r="C11" t="s">
        <v>2</v>
      </c>
      <c r="E11" s="1">
        <v>500000</v>
      </c>
      <c r="F11" s="1">
        <v>500000</v>
      </c>
    </row>
    <row r="12" spans="1:8" ht="17.25" hidden="1" customHeight="1" x14ac:dyDescent="0.3">
      <c r="A12" s="2"/>
      <c r="B12" s="2">
        <v>4221</v>
      </c>
      <c r="C12" t="s">
        <v>3</v>
      </c>
      <c r="E12" s="1"/>
      <c r="F12" s="1"/>
    </row>
    <row r="13" spans="1:8" ht="17.25" hidden="1" customHeight="1" x14ac:dyDescent="0.3">
      <c r="A13" s="2"/>
      <c r="B13" s="2">
        <v>4121</v>
      </c>
      <c r="C13" t="s">
        <v>4</v>
      </c>
      <c r="E13" s="1"/>
      <c r="F13" s="1"/>
    </row>
    <row r="14" spans="1:8" ht="17.25" hidden="1" customHeight="1" x14ac:dyDescent="0.3">
      <c r="A14" s="2"/>
      <c r="B14" s="2">
        <v>4122</v>
      </c>
      <c r="C14" t="s">
        <v>5</v>
      </c>
      <c r="E14" s="1"/>
      <c r="F14" s="1"/>
    </row>
    <row r="15" spans="1:8" s="3" customFormat="1" ht="17.25" customHeight="1" x14ac:dyDescent="0.25">
      <c r="A15" s="11" t="s">
        <v>6</v>
      </c>
      <c r="B15" s="11"/>
      <c r="C15" s="11"/>
      <c r="D15" s="11"/>
      <c r="E15" s="12">
        <f>SUM(E7:E14)</f>
        <v>26112865</v>
      </c>
      <c r="F15" s="12">
        <f>SUM(F7:F14)</f>
        <v>26112865</v>
      </c>
    </row>
    <row r="16" spans="1:8" ht="17.25" customHeight="1" x14ac:dyDescent="0.3"/>
    <row r="17" spans="1:8" ht="17.25" customHeight="1" x14ac:dyDescent="0.3"/>
    <row r="18" spans="1:8" ht="17.25" customHeight="1" x14ac:dyDescent="0.3">
      <c r="A18" s="8" t="s">
        <v>7</v>
      </c>
      <c r="B18" s="9"/>
      <c r="C18" s="9"/>
      <c r="D18" s="9"/>
      <c r="E18" s="13"/>
      <c r="F18" s="13"/>
    </row>
    <row r="19" spans="1:8" ht="17.25" customHeight="1" x14ac:dyDescent="0.3">
      <c r="A19" s="2">
        <v>2310</v>
      </c>
      <c r="B19" s="2" t="s">
        <v>17</v>
      </c>
      <c r="C19" t="s">
        <v>18</v>
      </c>
      <c r="E19" s="1">
        <v>2486900</v>
      </c>
      <c r="F19" s="1">
        <v>2487000</v>
      </c>
    </row>
    <row r="20" spans="1:8" ht="17.25" customHeight="1" x14ac:dyDescent="0.3">
      <c r="A20" s="2">
        <v>2310</v>
      </c>
      <c r="B20" s="2" t="s">
        <v>19</v>
      </c>
      <c r="C20" t="s">
        <v>161</v>
      </c>
      <c r="E20" s="1">
        <v>7255965</v>
      </c>
      <c r="F20" s="1">
        <v>7255865</v>
      </c>
    </row>
    <row r="21" spans="1:8" ht="17.25" customHeight="1" x14ac:dyDescent="0.3">
      <c r="A21" s="2">
        <v>2310</v>
      </c>
      <c r="B21" s="2" t="s">
        <v>21</v>
      </c>
      <c r="C21" t="s">
        <v>158</v>
      </c>
      <c r="E21" s="1">
        <v>6000000</v>
      </c>
      <c r="F21" s="1">
        <f t="shared" ref="F21:F29" si="0">+E21</f>
        <v>6000000</v>
      </c>
    </row>
    <row r="22" spans="1:8" ht="17.25" customHeight="1" x14ac:dyDescent="0.3">
      <c r="A22" s="2">
        <v>2310</v>
      </c>
      <c r="B22" s="2" t="s">
        <v>22</v>
      </c>
      <c r="C22" t="s">
        <v>159</v>
      </c>
      <c r="E22" s="1">
        <v>150000</v>
      </c>
      <c r="F22" s="1">
        <v>150000</v>
      </c>
    </row>
    <row r="23" spans="1:8" ht="17.25" customHeight="1" x14ac:dyDescent="0.3">
      <c r="A23" s="2">
        <v>2310</v>
      </c>
      <c r="B23" s="2" t="s">
        <v>24</v>
      </c>
      <c r="C23" t="s">
        <v>26</v>
      </c>
      <c r="E23" s="1">
        <v>6720000</v>
      </c>
      <c r="F23" s="1">
        <f>+E23</f>
        <v>6720000</v>
      </c>
    </row>
    <row r="24" spans="1:8" ht="17.25" customHeight="1" x14ac:dyDescent="0.3">
      <c r="A24" s="2">
        <v>2310</v>
      </c>
      <c r="B24" s="2" t="s">
        <v>27</v>
      </c>
      <c r="C24" t="s">
        <v>160</v>
      </c>
      <c r="E24" s="1">
        <v>3000000</v>
      </c>
      <c r="F24" s="1">
        <f>+E24</f>
        <v>3000000</v>
      </c>
    </row>
    <row r="25" spans="1:8" ht="17.25" customHeight="1" x14ac:dyDescent="0.3">
      <c r="A25" s="14">
        <v>2310</v>
      </c>
      <c r="B25" s="14" t="s">
        <v>28</v>
      </c>
      <c r="C25" s="9" t="s">
        <v>25</v>
      </c>
      <c r="D25" s="9"/>
      <c r="E25" s="5">
        <v>500000</v>
      </c>
      <c r="F25" s="5">
        <v>500000</v>
      </c>
    </row>
    <row r="26" spans="1:8" ht="17.25" hidden="1" customHeight="1" x14ac:dyDescent="0.3">
      <c r="A26" s="2">
        <v>6409</v>
      </c>
      <c r="B26" s="2">
        <v>5171</v>
      </c>
      <c r="C26" t="s">
        <v>8</v>
      </c>
      <c r="E26" s="1"/>
      <c r="F26" s="4">
        <f t="shared" si="0"/>
        <v>0</v>
      </c>
    </row>
    <row r="27" spans="1:8" ht="17.25" hidden="1" customHeight="1" x14ac:dyDescent="0.3">
      <c r="A27" s="2">
        <v>6409</v>
      </c>
      <c r="B27" s="2">
        <v>5171</v>
      </c>
      <c r="C27" t="s">
        <v>9</v>
      </c>
      <c r="E27" s="1"/>
      <c r="F27" s="4">
        <f t="shared" si="0"/>
        <v>0</v>
      </c>
      <c r="G27" t="s">
        <v>10</v>
      </c>
      <c r="H27" t="s">
        <v>10</v>
      </c>
    </row>
    <row r="28" spans="1:8" ht="17.25" hidden="1" customHeight="1" x14ac:dyDescent="0.3">
      <c r="A28" s="2">
        <v>6409</v>
      </c>
      <c r="B28" s="2">
        <v>6121</v>
      </c>
      <c r="C28" t="s">
        <v>11</v>
      </c>
      <c r="E28" s="1"/>
      <c r="F28" s="4">
        <f t="shared" si="0"/>
        <v>0</v>
      </c>
    </row>
    <row r="29" spans="1:8" ht="17.25" hidden="1" customHeight="1" x14ac:dyDescent="0.3">
      <c r="A29" s="14">
        <v>6409</v>
      </c>
      <c r="B29" s="14">
        <v>5137</v>
      </c>
      <c r="C29" s="9" t="s">
        <v>11</v>
      </c>
      <c r="D29" s="9"/>
      <c r="E29" s="5"/>
      <c r="F29" s="4">
        <f t="shared" si="0"/>
        <v>0</v>
      </c>
    </row>
    <row r="30" spans="1:8" s="3" customFormat="1" ht="17.25" customHeight="1" x14ac:dyDescent="0.25">
      <c r="A30" s="3" t="s">
        <v>12</v>
      </c>
      <c r="E30" s="15">
        <f t="shared" ref="E30:F30" si="1">SUM(E19:E29)</f>
        <v>26112865</v>
      </c>
      <c r="F30" s="15">
        <f t="shared" si="1"/>
        <v>26112865</v>
      </c>
    </row>
    <row r="31" spans="1:8" ht="0.75" customHeight="1" x14ac:dyDescent="0.3">
      <c r="F31"/>
    </row>
    <row r="32" spans="1:8" s="3" customFormat="1" ht="17.25" hidden="1" customHeight="1" x14ac:dyDescent="0.25">
      <c r="E32" s="16"/>
      <c r="F32" s="16"/>
    </row>
    <row r="33" spans="2:6" ht="17.25" customHeight="1" x14ac:dyDescent="0.3">
      <c r="E33" s="4" t="s">
        <v>13</v>
      </c>
      <c r="F33" s="4" t="s">
        <v>13</v>
      </c>
    </row>
    <row r="34" spans="2:6" ht="17.25" customHeight="1" x14ac:dyDescent="0.3">
      <c r="F34"/>
    </row>
    <row r="35" spans="2:6" ht="17.25" customHeight="1" x14ac:dyDescent="0.3">
      <c r="F35"/>
    </row>
    <row r="36" spans="2:6" ht="1.5" customHeight="1" x14ac:dyDescent="0.3">
      <c r="F36"/>
    </row>
    <row r="37" spans="2:6" hidden="1" x14ac:dyDescent="0.3">
      <c r="F37"/>
    </row>
    <row r="38" spans="2:6" hidden="1" x14ac:dyDescent="0.3">
      <c r="F38"/>
    </row>
    <row r="39" spans="2:6" x14ac:dyDescent="0.3">
      <c r="B39" s="17"/>
      <c r="C39" s="17"/>
      <c r="F39" s="17"/>
    </row>
    <row r="40" spans="2:6" x14ac:dyDescent="0.3">
      <c r="F40"/>
    </row>
    <row r="41" spans="2:6" ht="16.5" customHeight="1" x14ac:dyDescent="0.3">
      <c r="F41" s="17"/>
    </row>
    <row r="42" spans="2:6" x14ac:dyDescent="0.3">
      <c r="F42"/>
    </row>
    <row r="43" spans="2:6" x14ac:dyDescent="0.3">
      <c r="F43"/>
    </row>
    <row r="44" spans="2:6" x14ac:dyDescent="0.3">
      <c r="B44" s="17"/>
      <c r="C44" s="17"/>
      <c r="F44" s="17"/>
    </row>
    <row r="45" spans="2:6" x14ac:dyDescent="0.3">
      <c r="F45"/>
    </row>
    <row r="46" spans="2:6" x14ac:dyDescent="0.3">
      <c r="F46" s="17"/>
    </row>
    <row r="47" spans="2:6" x14ac:dyDescent="0.3">
      <c r="F47"/>
    </row>
  </sheetData>
  <mergeCells count="3">
    <mergeCell ref="A2:F2"/>
    <mergeCell ref="C3:F3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F6" sqref="F6"/>
    </sheetView>
  </sheetViews>
  <sheetFormatPr defaultRowHeight="14.4" x14ac:dyDescent="0.3"/>
  <cols>
    <col min="2" max="3" width="9.109375" customWidth="1"/>
    <col min="4" max="4" width="53.33203125" customWidth="1"/>
    <col min="5" max="5" width="17.109375" customWidth="1"/>
    <col min="6" max="6" width="14.33203125" customWidth="1"/>
    <col min="7" max="7" width="27.88671875" hidden="1" customWidth="1"/>
    <col min="8" max="8" width="0.109375" customWidth="1"/>
    <col min="9" max="9" width="15.44140625" customWidth="1"/>
  </cols>
  <sheetData>
    <row r="1" spans="1:9" ht="17.399999999999999" x14ac:dyDescent="0.3">
      <c r="A1" s="73" t="s">
        <v>29</v>
      </c>
      <c r="B1" s="74"/>
      <c r="C1" s="74"/>
      <c r="D1" s="74"/>
      <c r="E1" s="74"/>
      <c r="F1" s="74"/>
      <c r="G1" s="74"/>
      <c r="H1" s="74"/>
      <c r="I1" s="74"/>
    </row>
    <row r="2" spans="1:9" ht="17.399999999999999" x14ac:dyDescent="0.3">
      <c r="A2" s="75" t="s">
        <v>40</v>
      </c>
      <c r="B2" s="76"/>
      <c r="C2" s="76"/>
      <c r="D2" s="76"/>
      <c r="E2" s="76"/>
      <c r="F2" s="76"/>
      <c r="G2" s="76"/>
      <c r="H2" s="76"/>
      <c r="I2" s="76"/>
    </row>
    <row r="3" spans="1:9" ht="15.6" x14ac:dyDescent="0.3">
      <c r="A3" s="77" t="s">
        <v>30</v>
      </c>
      <c r="B3" s="76"/>
      <c r="C3" s="76"/>
      <c r="D3" s="76"/>
      <c r="E3" s="76"/>
      <c r="F3" s="76"/>
      <c r="G3" s="76"/>
      <c r="H3" s="76"/>
      <c r="I3" s="76"/>
    </row>
    <row r="4" spans="1:9" x14ac:dyDescent="0.3">
      <c r="A4" s="43"/>
      <c r="B4" s="43"/>
      <c r="C4" s="43"/>
      <c r="D4" s="43"/>
      <c r="E4" s="44"/>
      <c r="F4" s="43"/>
      <c r="G4" s="43"/>
      <c r="H4" s="43"/>
      <c r="I4" s="43"/>
    </row>
    <row r="5" spans="1:9" ht="4.5" hidden="1" customHeight="1" x14ac:dyDescent="0.3">
      <c r="A5" s="43"/>
      <c r="B5" s="43"/>
      <c r="C5" s="43"/>
      <c r="D5" s="43"/>
      <c r="E5" s="46"/>
      <c r="F5" s="43"/>
      <c r="G5" s="43"/>
      <c r="H5" s="43"/>
      <c r="I5" s="43"/>
    </row>
    <row r="6" spans="1:9" ht="24.75" customHeight="1" x14ac:dyDescent="0.3">
      <c r="A6" s="47" t="s">
        <v>1</v>
      </c>
      <c r="B6" s="48"/>
      <c r="C6" s="48"/>
      <c r="D6" s="48"/>
      <c r="E6" s="49" t="s">
        <v>31</v>
      </c>
      <c r="F6" s="49" t="s">
        <v>147</v>
      </c>
      <c r="G6" s="49"/>
      <c r="H6" s="49" t="s">
        <v>32</v>
      </c>
      <c r="I6" s="49" t="s">
        <v>33</v>
      </c>
    </row>
    <row r="7" spans="1:9" ht="1.5" customHeight="1" x14ac:dyDescent="0.3">
      <c r="A7" s="50">
        <v>2310</v>
      </c>
      <c r="B7" s="50" t="s">
        <v>45</v>
      </c>
      <c r="C7" s="51" t="s">
        <v>46</v>
      </c>
      <c r="D7" s="43"/>
      <c r="E7" s="52">
        <v>20797387.170000002</v>
      </c>
      <c r="F7" s="52">
        <v>20993887.170000002</v>
      </c>
      <c r="G7" s="52">
        <v>155010</v>
      </c>
      <c r="H7" s="52">
        <v>155010</v>
      </c>
      <c r="I7" s="52">
        <f>SUM(I8:I11)</f>
        <v>20786809.930000003</v>
      </c>
    </row>
    <row r="8" spans="1:9" x14ac:dyDescent="0.3">
      <c r="A8" s="50">
        <v>2310</v>
      </c>
      <c r="B8" s="50">
        <v>2131</v>
      </c>
      <c r="C8" s="53" t="s">
        <v>48</v>
      </c>
      <c r="D8" s="43"/>
      <c r="E8" s="52">
        <v>145000</v>
      </c>
      <c r="F8" s="52">
        <v>145000</v>
      </c>
      <c r="G8" s="52">
        <v>78500</v>
      </c>
      <c r="H8" s="52">
        <v>78500</v>
      </c>
      <c r="I8" s="52">
        <v>176843.3</v>
      </c>
    </row>
    <row r="9" spans="1:9" x14ac:dyDescent="0.3">
      <c r="A9" s="50">
        <v>2310</v>
      </c>
      <c r="B9" s="50">
        <v>2132</v>
      </c>
      <c r="C9" s="54" t="s">
        <v>50</v>
      </c>
      <c r="D9" s="43"/>
      <c r="E9" s="52">
        <v>20033605</v>
      </c>
      <c r="F9" s="52">
        <v>20033605</v>
      </c>
      <c r="G9" s="52">
        <v>1000</v>
      </c>
      <c r="H9" s="52">
        <v>1000</v>
      </c>
      <c r="I9" s="52">
        <v>19794815.43</v>
      </c>
    </row>
    <row r="10" spans="1:9" x14ac:dyDescent="0.3">
      <c r="A10" s="50">
        <v>2310</v>
      </c>
      <c r="B10" s="50">
        <v>2139</v>
      </c>
      <c r="C10" s="54" t="s">
        <v>52</v>
      </c>
      <c r="D10" s="43"/>
      <c r="E10" s="52">
        <v>618282.17000000004</v>
      </c>
      <c r="F10" s="52">
        <v>618282.17000000004</v>
      </c>
      <c r="G10" s="52">
        <v>618282.17000000004</v>
      </c>
      <c r="H10" s="52">
        <v>618282.17000000004</v>
      </c>
      <c r="I10" s="52">
        <v>618282.17000000004</v>
      </c>
    </row>
    <row r="11" spans="1:9" ht="13.5" customHeight="1" x14ac:dyDescent="0.3">
      <c r="A11" s="50">
        <v>2310</v>
      </c>
      <c r="B11" s="50">
        <v>2141</v>
      </c>
      <c r="C11" s="55" t="s">
        <v>54</v>
      </c>
      <c r="D11" s="43"/>
      <c r="E11" s="52">
        <v>500</v>
      </c>
      <c r="F11" s="52">
        <v>197000</v>
      </c>
      <c r="G11" s="52">
        <v>500</v>
      </c>
      <c r="H11" s="52">
        <v>500</v>
      </c>
      <c r="I11" s="52">
        <v>196869.03</v>
      </c>
    </row>
    <row r="12" spans="1:9" hidden="1" x14ac:dyDescent="0.3">
      <c r="A12" s="50"/>
      <c r="B12" s="50">
        <v>4221</v>
      </c>
      <c r="C12" s="43" t="s">
        <v>34</v>
      </c>
      <c r="D12" s="43"/>
      <c r="E12" s="52"/>
      <c r="F12" s="52">
        <v>310000</v>
      </c>
      <c r="G12" s="52">
        <v>310000</v>
      </c>
      <c r="H12" s="52">
        <v>280000</v>
      </c>
      <c r="I12" s="52">
        <v>107858.4</v>
      </c>
    </row>
    <row r="13" spans="1:9" hidden="1" x14ac:dyDescent="0.3">
      <c r="A13" s="50"/>
      <c r="B13" s="50">
        <v>4121</v>
      </c>
      <c r="C13" s="43" t="s">
        <v>35</v>
      </c>
      <c r="D13" s="43"/>
      <c r="E13" s="52"/>
      <c r="F13" s="52">
        <v>102000</v>
      </c>
      <c r="G13" s="52">
        <v>102000</v>
      </c>
      <c r="H13" s="52">
        <v>134100</v>
      </c>
      <c r="I13" s="52">
        <v>54244</v>
      </c>
    </row>
    <row r="14" spans="1:9" ht="0.75" customHeight="1" x14ac:dyDescent="0.3">
      <c r="A14" s="50">
        <v>2310</v>
      </c>
      <c r="B14" s="50" t="s">
        <v>55</v>
      </c>
      <c r="C14" s="56" t="s">
        <v>56</v>
      </c>
      <c r="D14" s="43"/>
      <c r="E14" s="52">
        <v>940000</v>
      </c>
      <c r="F14" s="52">
        <v>940000</v>
      </c>
      <c r="G14" s="52">
        <v>940000</v>
      </c>
      <c r="H14" s="52">
        <v>940000</v>
      </c>
      <c r="I14" s="52">
        <v>940000</v>
      </c>
    </row>
    <row r="15" spans="1:9" x14ac:dyDescent="0.3">
      <c r="A15" s="50">
        <v>2310</v>
      </c>
      <c r="B15" s="50">
        <v>2226</v>
      </c>
      <c r="C15" s="54" t="s">
        <v>58</v>
      </c>
      <c r="D15" s="57"/>
      <c r="E15" s="52">
        <v>940000</v>
      </c>
      <c r="F15" s="52">
        <v>940000</v>
      </c>
      <c r="G15" s="52">
        <v>940000</v>
      </c>
      <c r="H15" s="52">
        <v>940000</v>
      </c>
      <c r="I15" s="52">
        <v>940000</v>
      </c>
    </row>
    <row r="16" spans="1:9" ht="1.5" customHeight="1" x14ac:dyDescent="0.3">
      <c r="A16" s="50">
        <v>1210</v>
      </c>
      <c r="B16" s="50" t="s">
        <v>144</v>
      </c>
      <c r="C16" s="58" t="s">
        <v>59</v>
      </c>
      <c r="D16" s="43"/>
      <c r="E16" s="52">
        <v>0</v>
      </c>
      <c r="F16" s="52">
        <v>142300</v>
      </c>
      <c r="G16" s="52">
        <v>142300</v>
      </c>
      <c r="H16" s="52">
        <v>142300</v>
      </c>
      <c r="I16" s="52">
        <v>142300</v>
      </c>
    </row>
    <row r="17" spans="1:9" x14ac:dyDescent="0.3">
      <c r="A17" s="50">
        <v>231</v>
      </c>
      <c r="B17" s="50">
        <v>3113</v>
      </c>
      <c r="C17" s="55" t="s">
        <v>145</v>
      </c>
      <c r="D17" s="57"/>
      <c r="E17" s="52">
        <v>0</v>
      </c>
      <c r="F17" s="52">
        <v>142300</v>
      </c>
      <c r="G17" s="52">
        <v>142300</v>
      </c>
      <c r="H17" s="52">
        <v>142300</v>
      </c>
      <c r="I17" s="52">
        <v>142300</v>
      </c>
    </row>
    <row r="18" spans="1:9" ht="3" hidden="1" customHeight="1" x14ac:dyDescent="0.3">
      <c r="A18" s="50"/>
      <c r="B18" s="50">
        <v>4122</v>
      </c>
      <c r="C18" s="43" t="s">
        <v>36</v>
      </c>
      <c r="D18" s="43"/>
      <c r="E18" s="52"/>
      <c r="F18" s="52"/>
      <c r="G18" s="43"/>
      <c r="H18" s="52"/>
      <c r="I18" s="52">
        <v>99059</v>
      </c>
    </row>
    <row r="19" spans="1:9" hidden="1" x14ac:dyDescent="0.3">
      <c r="A19" s="50"/>
      <c r="B19" s="50">
        <v>4122</v>
      </c>
      <c r="C19" s="43" t="s">
        <v>37</v>
      </c>
      <c r="D19" s="43"/>
      <c r="E19" s="52"/>
      <c r="F19" s="52"/>
      <c r="G19" s="52">
        <v>40000</v>
      </c>
      <c r="H19" s="52">
        <v>40000</v>
      </c>
      <c r="I19" s="52">
        <f>H19</f>
        <v>40000</v>
      </c>
    </row>
    <row r="20" spans="1:9" x14ac:dyDescent="0.3">
      <c r="A20" s="69" t="s">
        <v>6</v>
      </c>
      <c r="B20" s="69"/>
      <c r="C20" s="59"/>
      <c r="D20" s="59"/>
      <c r="E20" s="60">
        <f>E7+E14+E16</f>
        <v>21737387.170000002</v>
      </c>
      <c r="F20" s="60">
        <f>F7+F14+F16</f>
        <v>22076187.170000002</v>
      </c>
      <c r="G20" s="60">
        <f t="shared" ref="G20:I20" si="0">G7+G14+G16</f>
        <v>1237310</v>
      </c>
      <c r="H20" s="60">
        <f t="shared" si="0"/>
        <v>1237310</v>
      </c>
      <c r="I20" s="60">
        <f t="shared" si="0"/>
        <v>21869109.930000003</v>
      </c>
    </row>
    <row r="21" spans="1:9" x14ac:dyDescent="0.3">
      <c r="A21" s="43"/>
      <c r="B21" s="43"/>
      <c r="C21" s="43"/>
      <c r="D21" s="43"/>
      <c r="E21" s="44"/>
      <c r="F21" s="44"/>
      <c r="G21" s="44"/>
      <c r="H21" s="44"/>
      <c r="I21" s="44"/>
    </row>
    <row r="22" spans="1:9" x14ac:dyDescent="0.3">
      <c r="A22" s="43"/>
      <c r="B22" s="43"/>
      <c r="C22" s="43"/>
      <c r="D22" s="43"/>
      <c r="E22" s="44"/>
      <c r="F22" s="44"/>
      <c r="G22" s="44"/>
      <c r="H22" s="44"/>
      <c r="I22" s="44"/>
    </row>
    <row r="23" spans="1:9" ht="13.5" customHeight="1" x14ac:dyDescent="0.3">
      <c r="A23" s="47" t="s">
        <v>7</v>
      </c>
      <c r="B23" s="48"/>
      <c r="C23" s="48"/>
      <c r="D23" s="48"/>
      <c r="E23" s="61"/>
      <c r="F23" s="61"/>
      <c r="G23" s="61"/>
      <c r="H23" s="61"/>
      <c r="I23" s="61"/>
    </row>
    <row r="24" spans="1:9" hidden="1" x14ac:dyDescent="0.3">
      <c r="A24" s="50"/>
      <c r="B24" s="50"/>
      <c r="C24" s="43"/>
      <c r="D24" s="43"/>
      <c r="E24" s="62"/>
      <c r="F24" s="63"/>
      <c r="G24" s="63"/>
      <c r="H24" s="52"/>
      <c r="I24" s="52"/>
    </row>
    <row r="25" spans="1:9" x14ac:dyDescent="0.3">
      <c r="A25" s="50">
        <v>2310</v>
      </c>
      <c r="B25" s="50" t="s">
        <v>17</v>
      </c>
      <c r="C25" s="43" t="s">
        <v>18</v>
      </c>
      <c r="D25" s="43"/>
      <c r="E25" s="52">
        <v>1725000</v>
      </c>
      <c r="F25" s="52">
        <v>1925000</v>
      </c>
      <c r="G25" s="52">
        <v>26000</v>
      </c>
      <c r="H25" s="52">
        <v>26000</v>
      </c>
      <c r="I25" s="52">
        <v>1849500</v>
      </c>
    </row>
    <row r="26" spans="1:9" x14ac:dyDescent="0.3">
      <c r="A26" s="50">
        <v>2310</v>
      </c>
      <c r="B26" s="50" t="s">
        <v>19</v>
      </c>
      <c r="C26" s="43" t="s">
        <v>148</v>
      </c>
      <c r="D26" s="43"/>
      <c r="E26" s="52">
        <v>5554105</v>
      </c>
      <c r="F26" s="52">
        <v>5501405</v>
      </c>
      <c r="G26" s="52">
        <v>26000</v>
      </c>
      <c r="H26" s="52">
        <v>26000</v>
      </c>
      <c r="I26" s="52">
        <v>5399105</v>
      </c>
    </row>
    <row r="27" spans="1:9" x14ac:dyDescent="0.3">
      <c r="A27" s="50">
        <v>2310</v>
      </c>
      <c r="B27" s="50" t="s">
        <v>21</v>
      </c>
      <c r="C27" s="43" t="s">
        <v>114</v>
      </c>
      <c r="D27" s="43"/>
      <c r="E27" s="52">
        <v>5000000.17</v>
      </c>
      <c r="F27" s="52">
        <v>5230000.17</v>
      </c>
      <c r="G27" s="52">
        <v>5230000.17</v>
      </c>
      <c r="H27" s="52">
        <v>5230000.17</v>
      </c>
      <c r="I27" s="52">
        <v>5230000.17</v>
      </c>
    </row>
    <row r="28" spans="1:9" x14ac:dyDescent="0.3">
      <c r="A28" s="50">
        <v>2310</v>
      </c>
      <c r="B28" s="50" t="s">
        <v>121</v>
      </c>
      <c r="C28" s="43" t="s">
        <v>149</v>
      </c>
      <c r="D28" s="43"/>
      <c r="E28" s="52">
        <v>30000</v>
      </c>
      <c r="F28" s="52">
        <v>120000</v>
      </c>
      <c r="G28" s="52">
        <v>120000</v>
      </c>
      <c r="H28" s="52">
        <v>120000</v>
      </c>
      <c r="I28" s="52">
        <v>119240</v>
      </c>
    </row>
    <row r="29" spans="1:9" x14ac:dyDescent="0.3">
      <c r="A29" s="50">
        <v>2310</v>
      </c>
      <c r="B29" s="50" t="s">
        <v>24</v>
      </c>
      <c r="C29" s="43" t="s">
        <v>150</v>
      </c>
      <c r="D29" s="43"/>
      <c r="E29" s="52">
        <v>5450000</v>
      </c>
      <c r="F29" s="52">
        <v>5450000</v>
      </c>
      <c r="G29" s="52">
        <v>34698.800000000003</v>
      </c>
      <c r="H29" s="52">
        <v>34698.800000000003</v>
      </c>
      <c r="I29" s="52">
        <v>2880000</v>
      </c>
    </row>
    <row r="30" spans="1:9" x14ac:dyDescent="0.3">
      <c r="A30" s="50">
        <v>2310</v>
      </c>
      <c r="B30" s="50" t="s">
        <v>134</v>
      </c>
      <c r="C30" s="43" t="s">
        <v>151</v>
      </c>
      <c r="D30" s="43"/>
      <c r="E30" s="52">
        <v>3000000</v>
      </c>
      <c r="F30" s="52">
        <v>3000000</v>
      </c>
      <c r="G30" s="52">
        <v>88000</v>
      </c>
      <c r="H30" s="52">
        <v>88000</v>
      </c>
      <c r="I30" s="52">
        <v>600000</v>
      </c>
    </row>
    <row r="31" spans="1:9" x14ac:dyDescent="0.3">
      <c r="A31" s="50">
        <v>2310</v>
      </c>
      <c r="B31" s="50" t="s">
        <v>28</v>
      </c>
      <c r="C31" s="43" t="s">
        <v>25</v>
      </c>
      <c r="D31" s="43"/>
      <c r="E31" s="52">
        <v>618282</v>
      </c>
      <c r="F31" s="52">
        <v>293282</v>
      </c>
      <c r="G31" s="52"/>
      <c r="H31" s="52"/>
      <c r="I31" s="52">
        <v>0</v>
      </c>
    </row>
    <row r="32" spans="1:9" hidden="1" x14ac:dyDescent="0.3">
      <c r="A32" s="50"/>
      <c r="B32" s="50"/>
      <c r="C32" s="43"/>
      <c r="D32" s="43"/>
      <c r="E32" s="52"/>
      <c r="F32" s="52"/>
      <c r="G32" s="52"/>
      <c r="H32" s="52"/>
      <c r="I32" s="52"/>
    </row>
    <row r="33" spans="1:9" hidden="1" x14ac:dyDescent="0.3">
      <c r="A33" s="50"/>
      <c r="B33" s="50"/>
      <c r="C33" s="43"/>
      <c r="D33" s="43"/>
      <c r="E33" s="52"/>
      <c r="F33" s="52"/>
      <c r="G33" s="52"/>
      <c r="H33" s="52"/>
      <c r="I33" s="52"/>
    </row>
    <row r="34" spans="1:9" hidden="1" x14ac:dyDescent="0.3">
      <c r="A34" s="50"/>
      <c r="B34" s="50"/>
      <c r="C34" s="43"/>
      <c r="D34" s="43"/>
      <c r="E34" s="52"/>
      <c r="F34" s="52"/>
      <c r="G34" s="52"/>
      <c r="H34" s="52"/>
      <c r="I34" s="52"/>
    </row>
    <row r="35" spans="1:9" hidden="1" x14ac:dyDescent="0.3">
      <c r="A35" s="50"/>
      <c r="B35" s="50"/>
      <c r="C35" s="43"/>
      <c r="D35" s="43"/>
      <c r="E35" s="52"/>
      <c r="F35" s="52"/>
      <c r="G35" s="52"/>
      <c r="H35" s="52"/>
      <c r="I35" s="52"/>
    </row>
    <row r="36" spans="1:9" hidden="1" x14ac:dyDescent="0.3">
      <c r="A36" s="50"/>
      <c r="B36" s="50"/>
      <c r="C36" s="43"/>
      <c r="D36" s="43"/>
      <c r="E36" s="52"/>
      <c r="F36" s="52"/>
      <c r="G36" s="52"/>
      <c r="H36" s="52"/>
      <c r="I36" s="52"/>
    </row>
    <row r="37" spans="1:9" hidden="1" x14ac:dyDescent="0.3">
      <c r="A37" s="50"/>
      <c r="B37" s="50"/>
      <c r="C37" s="43"/>
      <c r="D37" s="43"/>
      <c r="E37" s="52"/>
      <c r="F37" s="52"/>
      <c r="G37" s="52"/>
      <c r="H37" s="52"/>
      <c r="I37" s="52"/>
    </row>
    <row r="38" spans="1:9" hidden="1" x14ac:dyDescent="0.3">
      <c r="A38" s="64"/>
      <c r="B38" s="64"/>
      <c r="C38" s="48"/>
      <c r="D38" s="48"/>
      <c r="E38" s="52"/>
      <c r="F38" s="65"/>
      <c r="G38" s="65"/>
      <c r="H38" s="52"/>
      <c r="I38" s="52"/>
    </row>
    <row r="39" spans="1:9" x14ac:dyDescent="0.3">
      <c r="A39" s="70" t="s">
        <v>12</v>
      </c>
      <c r="B39" s="70"/>
      <c r="C39" s="70"/>
      <c r="D39" s="66"/>
      <c r="E39" s="60">
        <f>SUM(E24:E38)</f>
        <v>21377387.170000002</v>
      </c>
      <c r="F39" s="67">
        <f>SUM(F24:F38)</f>
        <v>21519687.170000002</v>
      </c>
      <c r="G39" s="67">
        <f>SUM(G24:G38)</f>
        <v>5524698.9699999997</v>
      </c>
      <c r="H39" s="60">
        <f>SUM(H24:H38)</f>
        <v>5524698.9699999997</v>
      </c>
      <c r="I39" s="60">
        <f>SUM(I24:I38)</f>
        <v>16077845.17</v>
      </c>
    </row>
    <row r="40" spans="1:9" x14ac:dyDescent="0.3">
      <c r="A40" s="18"/>
      <c r="B40" s="18"/>
      <c r="C40" s="18"/>
      <c r="D40" s="43"/>
      <c r="E40" s="67"/>
      <c r="F40" s="67"/>
      <c r="G40" s="67"/>
      <c r="H40" s="67"/>
      <c r="I40" s="67"/>
    </row>
    <row r="41" spans="1:9" x14ac:dyDescent="0.3">
      <c r="A41" s="70" t="s">
        <v>39</v>
      </c>
      <c r="B41" s="18"/>
      <c r="C41" s="18"/>
      <c r="D41" s="44"/>
      <c r="E41" s="67">
        <f>E20-E39</f>
        <v>360000</v>
      </c>
      <c r="F41" s="67">
        <f>F20-F39</f>
        <v>556500</v>
      </c>
      <c r="G41" s="67">
        <f>G20-G39</f>
        <v>-4287388.97</v>
      </c>
      <c r="H41" s="67">
        <f>H20-H39</f>
        <v>-4287388.97</v>
      </c>
      <c r="I41" s="67">
        <f>I20-I39</f>
        <v>5791264.7600000035</v>
      </c>
    </row>
    <row r="42" spans="1:9" x14ac:dyDescent="0.3">
      <c r="A42" s="43"/>
      <c r="B42" s="43"/>
      <c r="C42" s="43"/>
      <c r="D42" s="43"/>
      <c r="E42" s="68"/>
      <c r="F42" s="68"/>
      <c r="G42" s="68"/>
      <c r="H42" s="68"/>
      <c r="I42" s="44"/>
    </row>
    <row r="43" spans="1:9" x14ac:dyDescent="0.3">
      <c r="A43" s="43"/>
      <c r="B43" s="43"/>
      <c r="C43" s="43"/>
      <c r="D43" s="43"/>
      <c r="E43" s="44"/>
      <c r="F43" s="44"/>
      <c r="G43" s="44"/>
      <c r="H43" s="44"/>
      <c r="I43" s="44"/>
    </row>
    <row r="44" spans="1:9" x14ac:dyDescent="0.3">
      <c r="A44" s="43" t="s">
        <v>152</v>
      </c>
      <c r="B44" s="43"/>
      <c r="C44" s="43"/>
      <c r="D44" s="43"/>
      <c r="E44" s="44"/>
      <c r="F44" s="44"/>
      <c r="G44" s="44"/>
      <c r="H44" s="44"/>
      <c r="I44" s="44"/>
    </row>
    <row r="45" spans="1:9" x14ac:dyDescent="0.3">
      <c r="A45" s="43" t="s">
        <v>153</v>
      </c>
      <c r="B45" s="43"/>
      <c r="C45" s="43"/>
      <c r="D45" s="43"/>
      <c r="E45" s="44"/>
      <c r="F45" s="44"/>
      <c r="G45" s="44"/>
      <c r="H45" s="44"/>
      <c r="I45" s="44"/>
    </row>
    <row r="46" spans="1:9" x14ac:dyDescent="0.3">
      <c r="A46" s="43"/>
      <c r="B46" s="43"/>
      <c r="C46" s="43"/>
      <c r="D46" s="43"/>
      <c r="E46" s="44"/>
      <c r="F46" s="44"/>
      <c r="G46" s="44"/>
      <c r="H46" s="44"/>
      <c r="I46" s="44"/>
    </row>
    <row r="47" spans="1:9" x14ac:dyDescent="0.3">
      <c r="A47" s="43"/>
      <c r="B47" s="43"/>
      <c r="C47" s="43"/>
      <c r="D47" s="43"/>
      <c r="E47" s="44"/>
      <c r="F47" s="44"/>
      <c r="G47" s="44"/>
      <c r="H47" s="44"/>
      <c r="I47" s="44"/>
    </row>
    <row r="48" spans="1:9" x14ac:dyDescent="0.3">
      <c r="A48" s="43"/>
      <c r="B48" s="43"/>
      <c r="C48" s="43"/>
      <c r="D48" s="43"/>
      <c r="E48" s="44"/>
      <c r="F48" s="44"/>
      <c r="G48" s="44"/>
      <c r="H48" s="44"/>
      <c r="I48" s="44"/>
    </row>
    <row r="49" spans="1:9" x14ac:dyDescent="0.3">
      <c r="A49" s="43"/>
      <c r="B49" s="45"/>
      <c r="C49" s="45"/>
      <c r="D49" s="45"/>
      <c r="E49" s="44"/>
      <c r="F49" s="44"/>
      <c r="G49" s="44"/>
      <c r="H49" s="44"/>
      <c r="I49" s="43"/>
    </row>
    <row r="50" spans="1:9" x14ac:dyDescent="0.3">
      <c r="A50" s="43"/>
      <c r="B50" s="43"/>
      <c r="C50" s="43"/>
      <c r="D50" s="43"/>
      <c r="E50" s="44"/>
      <c r="F50" s="44"/>
      <c r="G50" s="44"/>
      <c r="H50" s="44"/>
      <c r="I50" s="43"/>
    </row>
    <row r="51" spans="1:9" x14ac:dyDescent="0.3">
      <c r="A51" s="43"/>
      <c r="B51" s="43"/>
      <c r="C51" s="43"/>
      <c r="D51" s="45"/>
      <c r="E51" s="44"/>
      <c r="F51" s="44"/>
      <c r="G51" s="44"/>
      <c r="H51" s="44"/>
      <c r="I51" s="43"/>
    </row>
    <row r="52" spans="1:9" x14ac:dyDescent="0.3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3">
      <c r="A53" s="43"/>
      <c r="B53" s="43"/>
      <c r="C53" s="43"/>
      <c r="D53" s="43"/>
      <c r="E53" s="44"/>
      <c r="F53" s="44"/>
      <c r="G53" s="44"/>
      <c r="H53" s="44"/>
      <c r="I53" s="43"/>
    </row>
    <row r="54" spans="1:9" x14ac:dyDescent="0.3">
      <c r="A54" s="43"/>
      <c r="B54" s="45"/>
      <c r="C54" s="45"/>
      <c r="D54" s="45"/>
      <c r="E54" s="44"/>
      <c r="F54" s="44"/>
      <c r="G54" s="44"/>
      <c r="H54" s="44"/>
      <c r="I54" s="43"/>
    </row>
    <row r="55" spans="1:9" x14ac:dyDescent="0.3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3">
      <c r="D56" s="17"/>
    </row>
    <row r="57" spans="1:9" x14ac:dyDescent="0.3">
      <c r="E57" s="4"/>
      <c r="F57" s="4"/>
      <c r="G57" s="4"/>
      <c r="H57" s="4"/>
    </row>
  </sheetData>
  <mergeCells count="3">
    <mergeCell ref="A1:I1"/>
    <mergeCell ref="A2:I2"/>
    <mergeCell ref="A3:I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8"/>
  <sheetViews>
    <sheetView workbookViewId="0">
      <selection activeCell="E4" sqref="E4"/>
    </sheetView>
  </sheetViews>
  <sheetFormatPr defaultRowHeight="14.4" x14ac:dyDescent="0.3"/>
  <cols>
    <col min="1" max="1" width="18.6640625" customWidth="1"/>
    <col min="2" max="2" width="11.33203125" customWidth="1"/>
    <col min="3" max="3" width="55.33203125" customWidth="1"/>
    <col min="4" max="4" width="14.88671875" customWidth="1"/>
    <col min="5" max="5" width="14" customWidth="1"/>
    <col min="6" max="6" width="14.44140625" customWidth="1"/>
    <col min="7" max="9" width="9.109375" hidden="1" customWidth="1"/>
  </cols>
  <sheetData>
    <row r="1" spans="1:9" ht="16.5" customHeight="1" x14ac:dyDescent="0.3">
      <c r="A1" s="73" t="s">
        <v>154</v>
      </c>
      <c r="B1" s="74"/>
      <c r="C1" s="74"/>
      <c r="D1" s="74"/>
      <c r="E1" s="74"/>
      <c r="F1" s="74"/>
      <c r="G1" s="74"/>
      <c r="H1" s="74"/>
      <c r="I1" s="74"/>
    </row>
    <row r="2" spans="1:9" ht="18.75" customHeight="1" x14ac:dyDescent="0.3">
      <c r="A2" s="73" t="s">
        <v>155</v>
      </c>
      <c r="B2" s="74"/>
      <c r="C2" s="74"/>
      <c r="D2" s="74"/>
      <c r="E2" s="74"/>
      <c r="F2" s="74"/>
      <c r="G2" s="74"/>
      <c r="H2" s="74"/>
      <c r="I2" s="74"/>
    </row>
    <row r="3" spans="1:9" ht="14.25" customHeight="1" x14ac:dyDescent="0.3">
      <c r="A3" s="81" t="s">
        <v>30</v>
      </c>
      <c r="B3" s="74"/>
      <c r="C3" s="74"/>
      <c r="D3" s="74"/>
      <c r="E3" s="74"/>
      <c r="F3" s="74"/>
      <c r="G3" s="74"/>
      <c r="H3" s="74"/>
      <c r="I3" s="74"/>
    </row>
    <row r="4" spans="1:9" ht="25.5" customHeight="1" x14ac:dyDescent="0.3">
      <c r="A4" s="23" t="s">
        <v>41</v>
      </c>
      <c r="B4" s="23" t="s">
        <v>42</v>
      </c>
      <c r="C4" s="24" t="s">
        <v>43</v>
      </c>
      <c r="D4" s="19" t="s">
        <v>31</v>
      </c>
      <c r="E4" s="19" t="s">
        <v>142</v>
      </c>
      <c r="F4" s="19" t="s">
        <v>33</v>
      </c>
    </row>
    <row r="5" spans="1:9" x14ac:dyDescent="0.3">
      <c r="A5" s="25" t="s">
        <v>44</v>
      </c>
      <c r="B5" s="25" t="s">
        <v>45</v>
      </c>
      <c r="C5" s="26" t="s">
        <v>46</v>
      </c>
      <c r="D5" s="27">
        <f>SUM(D6:D9)</f>
        <v>20797387.170000002</v>
      </c>
      <c r="E5" s="27">
        <f>SUM(E6:E9)</f>
        <v>20993887.170000002</v>
      </c>
      <c r="F5" s="27">
        <f>SUM(F6:F9)</f>
        <v>20786809.930000003</v>
      </c>
    </row>
    <row r="6" spans="1:9" x14ac:dyDescent="0.3">
      <c r="A6" s="23" t="s">
        <v>44</v>
      </c>
      <c r="B6" s="23" t="s">
        <v>47</v>
      </c>
      <c r="C6" s="28" t="s">
        <v>48</v>
      </c>
      <c r="D6" s="29">
        <v>145000</v>
      </c>
      <c r="E6" s="29">
        <v>145000</v>
      </c>
      <c r="F6" s="29">
        <v>176843.3</v>
      </c>
    </row>
    <row r="7" spans="1:9" x14ac:dyDescent="0.3">
      <c r="A7" s="23" t="s">
        <v>44</v>
      </c>
      <c r="B7" s="23" t="s">
        <v>49</v>
      </c>
      <c r="C7" s="24" t="s">
        <v>50</v>
      </c>
      <c r="D7" s="29">
        <v>20033605</v>
      </c>
      <c r="E7" s="29">
        <v>20033605</v>
      </c>
      <c r="F7" s="29">
        <v>19794815.43</v>
      </c>
    </row>
    <row r="8" spans="1:9" x14ac:dyDescent="0.3">
      <c r="A8" s="23" t="s">
        <v>44</v>
      </c>
      <c r="B8" s="23" t="s">
        <v>51</v>
      </c>
      <c r="C8" s="24" t="s">
        <v>52</v>
      </c>
      <c r="D8" s="29">
        <v>618282.17000000004</v>
      </c>
      <c r="E8" s="29">
        <v>618282.17000000004</v>
      </c>
      <c r="F8" s="29">
        <v>618282.17000000004</v>
      </c>
    </row>
    <row r="9" spans="1:9" x14ac:dyDescent="0.3">
      <c r="A9" s="30" t="s">
        <v>44</v>
      </c>
      <c r="B9" s="30" t="s">
        <v>53</v>
      </c>
      <c r="C9" s="31" t="s">
        <v>54</v>
      </c>
      <c r="D9" s="32">
        <v>500</v>
      </c>
      <c r="E9" s="32">
        <v>197000</v>
      </c>
      <c r="F9" s="32">
        <v>196869.03</v>
      </c>
    </row>
    <row r="10" spans="1:9" x14ac:dyDescent="0.3">
      <c r="A10" s="33" t="s">
        <v>44</v>
      </c>
      <c r="B10" s="33" t="s">
        <v>55</v>
      </c>
      <c r="C10" s="34" t="s">
        <v>56</v>
      </c>
      <c r="D10" s="35">
        <f>SUM(D11)</f>
        <v>940000</v>
      </c>
      <c r="E10" s="35">
        <v>940000</v>
      </c>
      <c r="F10" s="35">
        <f>SUM(F11)</f>
        <v>940000</v>
      </c>
    </row>
    <row r="11" spans="1:9" x14ac:dyDescent="0.3">
      <c r="A11" s="23" t="s">
        <v>44</v>
      </c>
      <c r="B11" s="23" t="s">
        <v>57</v>
      </c>
      <c r="C11" s="24" t="s">
        <v>58</v>
      </c>
      <c r="D11" s="29">
        <v>940000</v>
      </c>
      <c r="E11" s="29">
        <v>940000</v>
      </c>
      <c r="F11" s="29">
        <v>940000</v>
      </c>
    </row>
    <row r="12" spans="1:9" x14ac:dyDescent="0.3">
      <c r="A12" s="25" t="s">
        <v>44</v>
      </c>
      <c r="B12" s="25" t="s">
        <v>144</v>
      </c>
      <c r="C12" s="36" t="s">
        <v>59</v>
      </c>
      <c r="D12" s="27">
        <v>0</v>
      </c>
      <c r="E12" s="27">
        <v>142300</v>
      </c>
      <c r="F12" s="27">
        <v>142300</v>
      </c>
    </row>
    <row r="13" spans="1:9" x14ac:dyDescent="0.3">
      <c r="A13" s="30" t="s">
        <v>44</v>
      </c>
      <c r="B13" s="30" t="s">
        <v>143</v>
      </c>
      <c r="C13" s="31" t="s">
        <v>145</v>
      </c>
      <c r="D13" s="32">
        <v>0</v>
      </c>
      <c r="E13" s="32">
        <v>142300</v>
      </c>
      <c r="F13" s="32">
        <v>142300</v>
      </c>
    </row>
    <row r="14" spans="1:9" x14ac:dyDescent="0.3">
      <c r="A14" s="33" t="s">
        <v>44</v>
      </c>
      <c r="B14" s="34" t="s">
        <v>60</v>
      </c>
      <c r="C14" s="34" t="s">
        <v>61</v>
      </c>
      <c r="D14" s="35">
        <f>D5+D10+D12</f>
        <v>21737387.170000002</v>
      </c>
      <c r="E14" s="35">
        <f>E5+E10+E12</f>
        <v>22076187.170000002</v>
      </c>
      <c r="F14" s="35">
        <f>F5+F10+F12</f>
        <v>21869109.930000003</v>
      </c>
    </row>
    <row r="15" spans="1:9" x14ac:dyDescent="0.3">
      <c r="A15" s="33" t="s">
        <v>62</v>
      </c>
      <c r="B15" s="34" t="s">
        <v>63</v>
      </c>
      <c r="C15" s="34" t="s">
        <v>61</v>
      </c>
      <c r="D15" s="35">
        <f>D14</f>
        <v>21737387.170000002</v>
      </c>
      <c r="E15" s="35">
        <f>E14</f>
        <v>22076187.170000002</v>
      </c>
      <c r="F15" s="35">
        <f>F14</f>
        <v>21869109.930000003</v>
      </c>
    </row>
    <row r="16" spans="1:9" hidden="1" x14ac:dyDescent="0.3">
      <c r="A16" s="37" t="s">
        <v>64</v>
      </c>
    </row>
    <row r="17" spans="1:6" hidden="1" x14ac:dyDescent="0.3">
      <c r="A17" s="23"/>
      <c r="B17" s="23"/>
      <c r="C17" s="24"/>
      <c r="D17" s="29"/>
      <c r="E17" s="29"/>
      <c r="F17" s="29"/>
    </row>
    <row r="18" spans="1:6" hidden="1" x14ac:dyDescent="0.3">
      <c r="A18" s="33"/>
      <c r="B18" s="34"/>
      <c r="C18" s="34"/>
      <c r="D18" s="35"/>
      <c r="E18" s="35"/>
      <c r="F18" s="35"/>
    </row>
    <row r="19" spans="1:6" hidden="1" x14ac:dyDescent="0.3">
      <c r="A19" s="33"/>
      <c r="B19" s="34"/>
      <c r="C19" s="34"/>
      <c r="D19" s="35"/>
      <c r="E19" s="35"/>
      <c r="F19" s="35"/>
    </row>
    <row r="20" spans="1:6" hidden="1" x14ac:dyDescent="0.3">
      <c r="A20" s="37"/>
    </row>
    <row r="21" spans="1:6" ht="13.5" customHeight="1" x14ac:dyDescent="0.3">
      <c r="A21" s="78" t="s">
        <v>65</v>
      </c>
      <c r="B21" s="79"/>
      <c r="C21" s="80"/>
      <c r="D21" s="38">
        <f>D15+D19</f>
        <v>21737387.170000002</v>
      </c>
      <c r="E21" s="38">
        <f>E15+E19</f>
        <v>22076187.170000002</v>
      </c>
      <c r="F21" s="38">
        <f>F15+F19</f>
        <v>21869109.930000003</v>
      </c>
    </row>
    <row r="22" spans="1:6" hidden="1" x14ac:dyDescent="0.3"/>
    <row r="23" spans="1:6" ht="16.5" customHeight="1" x14ac:dyDescent="0.35">
      <c r="A23" s="20" t="s">
        <v>66</v>
      </c>
      <c r="B23" s="21"/>
      <c r="C23" s="21"/>
      <c r="D23" s="22"/>
      <c r="E23" s="22"/>
      <c r="F23" s="22"/>
    </row>
    <row r="24" spans="1:6" x14ac:dyDescent="0.3">
      <c r="A24" s="23" t="s">
        <v>41</v>
      </c>
      <c r="B24" s="23" t="s">
        <v>42</v>
      </c>
      <c r="C24" s="24" t="s">
        <v>43</v>
      </c>
      <c r="D24" s="22"/>
      <c r="E24" s="22"/>
      <c r="F24" s="22"/>
    </row>
    <row r="25" spans="1:6" x14ac:dyDescent="0.3">
      <c r="A25" s="25" t="s">
        <v>44</v>
      </c>
      <c r="B25" s="25" t="s">
        <v>17</v>
      </c>
      <c r="C25" s="36" t="s">
        <v>18</v>
      </c>
      <c r="D25" s="27">
        <f>SUM(D26:D32)</f>
        <v>1725000</v>
      </c>
      <c r="E25" s="27">
        <f>SUM(E26:E32)</f>
        <v>1925000</v>
      </c>
      <c r="F25" s="27">
        <f>SUM(F26:F32)</f>
        <v>1849500</v>
      </c>
    </row>
    <row r="26" spans="1:6" x14ac:dyDescent="0.3">
      <c r="A26" s="23" t="s">
        <v>44</v>
      </c>
      <c r="B26" s="23" t="s">
        <v>67</v>
      </c>
      <c r="C26" s="24" t="s">
        <v>68</v>
      </c>
      <c r="D26" s="29">
        <v>1000000</v>
      </c>
      <c r="E26" s="29">
        <v>1250000</v>
      </c>
      <c r="F26" s="29">
        <v>1200000</v>
      </c>
    </row>
    <row r="27" spans="1:6" x14ac:dyDescent="0.3">
      <c r="A27" s="23" t="s">
        <v>44</v>
      </c>
      <c r="B27" s="23" t="s">
        <v>69</v>
      </c>
      <c r="C27" s="24" t="s">
        <v>70</v>
      </c>
      <c r="D27" s="29">
        <v>5000</v>
      </c>
      <c r="E27" s="29">
        <v>115000</v>
      </c>
      <c r="F27" s="29">
        <v>84000</v>
      </c>
    </row>
    <row r="28" spans="1:6" x14ac:dyDescent="0.3">
      <c r="A28" s="23" t="s">
        <v>44</v>
      </c>
      <c r="B28" s="23" t="s">
        <v>71</v>
      </c>
      <c r="C28" s="24" t="s">
        <v>72</v>
      </c>
      <c r="D28" s="29">
        <v>60000</v>
      </c>
      <c r="E28" s="29">
        <v>60000</v>
      </c>
      <c r="F28" s="29">
        <v>56500</v>
      </c>
    </row>
    <row r="29" spans="1:6" x14ac:dyDescent="0.3">
      <c r="A29" s="23" t="s">
        <v>44</v>
      </c>
      <c r="B29" s="23" t="s">
        <v>73</v>
      </c>
      <c r="C29" s="24" t="s">
        <v>74</v>
      </c>
      <c r="D29" s="29">
        <v>250000</v>
      </c>
      <c r="E29" s="29">
        <v>330000</v>
      </c>
      <c r="F29" s="29">
        <v>342000</v>
      </c>
    </row>
    <row r="30" spans="1:6" x14ac:dyDescent="0.3">
      <c r="A30" s="23" t="s">
        <v>44</v>
      </c>
      <c r="B30" s="23" t="s">
        <v>75</v>
      </c>
      <c r="C30" s="24" t="s">
        <v>76</v>
      </c>
      <c r="D30" s="29">
        <v>100000</v>
      </c>
      <c r="E30" s="29">
        <v>130000</v>
      </c>
      <c r="F30" s="29">
        <v>130000</v>
      </c>
    </row>
    <row r="31" spans="1:6" x14ac:dyDescent="0.3">
      <c r="A31" s="23" t="s">
        <v>44</v>
      </c>
      <c r="B31" s="23" t="s">
        <v>77</v>
      </c>
      <c r="C31" s="24" t="s">
        <v>78</v>
      </c>
      <c r="D31" s="29">
        <v>10000</v>
      </c>
      <c r="E31" s="29">
        <v>10000</v>
      </c>
      <c r="F31" s="29">
        <v>7000</v>
      </c>
    </row>
    <row r="32" spans="1:6" x14ac:dyDescent="0.3">
      <c r="A32" s="30" t="s">
        <v>44</v>
      </c>
      <c r="B32" s="30" t="s">
        <v>79</v>
      </c>
      <c r="C32" s="31" t="s">
        <v>80</v>
      </c>
      <c r="D32" s="32">
        <v>300000</v>
      </c>
      <c r="E32" s="32">
        <v>30000</v>
      </c>
      <c r="F32" s="32">
        <v>30000</v>
      </c>
    </row>
    <row r="33" spans="1:6" x14ac:dyDescent="0.3">
      <c r="A33" s="25" t="s">
        <v>44</v>
      </c>
      <c r="B33" s="25" t="s">
        <v>19</v>
      </c>
      <c r="C33" s="36" t="s">
        <v>20</v>
      </c>
      <c r="D33" s="27">
        <f>SUM(D34:D50)</f>
        <v>5554105</v>
      </c>
      <c r="E33" s="27">
        <f>SUM(E34:E50)</f>
        <v>5501405</v>
      </c>
      <c r="F33" s="27">
        <f>SUM(F34:F50)</f>
        <v>5399105</v>
      </c>
    </row>
    <row r="34" spans="1:6" x14ac:dyDescent="0.3">
      <c r="A34" s="23" t="s">
        <v>44</v>
      </c>
      <c r="B34" s="23" t="s">
        <v>81</v>
      </c>
      <c r="C34" s="24" t="s">
        <v>82</v>
      </c>
      <c r="D34" s="29">
        <v>5000</v>
      </c>
      <c r="E34" s="29">
        <v>6300</v>
      </c>
      <c r="F34" s="29">
        <v>6000</v>
      </c>
    </row>
    <row r="35" spans="1:6" x14ac:dyDescent="0.3">
      <c r="A35" s="23" t="s">
        <v>44</v>
      </c>
      <c r="B35" s="23" t="s">
        <v>83</v>
      </c>
      <c r="C35" s="24" t="s">
        <v>84</v>
      </c>
      <c r="D35" s="29">
        <v>35000</v>
      </c>
      <c r="E35" s="29">
        <v>30000</v>
      </c>
      <c r="F35" s="29">
        <v>25000</v>
      </c>
    </row>
    <row r="36" spans="1:6" x14ac:dyDescent="0.3">
      <c r="A36" s="23" t="s">
        <v>44</v>
      </c>
      <c r="B36" s="23" t="s">
        <v>85</v>
      </c>
      <c r="C36" s="24" t="s">
        <v>86</v>
      </c>
      <c r="D36" s="29">
        <v>150000</v>
      </c>
      <c r="E36" s="29">
        <v>91000</v>
      </c>
      <c r="F36" s="29">
        <v>95000</v>
      </c>
    </row>
    <row r="37" spans="1:6" x14ac:dyDescent="0.3">
      <c r="A37" s="23" t="s">
        <v>44</v>
      </c>
      <c r="B37" s="23" t="s">
        <v>87</v>
      </c>
      <c r="C37" s="24" t="s">
        <v>88</v>
      </c>
      <c r="D37" s="29">
        <v>150000</v>
      </c>
      <c r="E37" s="29">
        <v>150000</v>
      </c>
      <c r="F37" s="29">
        <v>100000</v>
      </c>
    </row>
    <row r="38" spans="1:6" x14ac:dyDescent="0.3">
      <c r="A38" s="23" t="s">
        <v>44</v>
      </c>
      <c r="B38" s="23" t="s">
        <v>89</v>
      </c>
      <c r="C38" s="24" t="s">
        <v>90</v>
      </c>
      <c r="D38" s="29">
        <v>40000</v>
      </c>
      <c r="E38" s="29">
        <v>40000</v>
      </c>
      <c r="F38" s="29">
        <v>40000</v>
      </c>
    </row>
    <row r="39" spans="1:6" x14ac:dyDescent="0.3">
      <c r="A39" s="23" t="s">
        <v>44</v>
      </c>
      <c r="B39" s="23" t="s">
        <v>91</v>
      </c>
      <c r="C39" s="24" t="s">
        <v>92</v>
      </c>
      <c r="D39" s="29">
        <v>5000</v>
      </c>
      <c r="E39" s="29">
        <v>5000</v>
      </c>
      <c r="F39" s="29">
        <v>4000</v>
      </c>
    </row>
    <row r="40" spans="1:6" x14ac:dyDescent="0.3">
      <c r="A40" s="23" t="s">
        <v>44</v>
      </c>
      <c r="B40" s="23" t="s">
        <v>93</v>
      </c>
      <c r="C40" s="24" t="s">
        <v>94</v>
      </c>
      <c r="D40" s="29">
        <v>40000</v>
      </c>
      <c r="E40" s="29">
        <v>40000</v>
      </c>
      <c r="F40" s="29">
        <v>40000</v>
      </c>
    </row>
    <row r="41" spans="1:6" x14ac:dyDescent="0.3">
      <c r="A41" s="23" t="s">
        <v>44</v>
      </c>
      <c r="B41" s="23" t="s">
        <v>95</v>
      </c>
      <c r="C41" s="24" t="s">
        <v>38</v>
      </c>
      <c r="D41" s="29">
        <v>220000</v>
      </c>
      <c r="E41" s="29">
        <v>220000</v>
      </c>
      <c r="F41" s="29">
        <v>200000</v>
      </c>
    </row>
    <row r="42" spans="1:6" x14ac:dyDescent="0.3">
      <c r="A42" s="23" t="s">
        <v>44</v>
      </c>
      <c r="B42" s="23" t="s">
        <v>96</v>
      </c>
      <c r="C42" s="24" t="s">
        <v>97</v>
      </c>
      <c r="D42" s="29">
        <v>100000</v>
      </c>
      <c r="E42" s="29">
        <v>100000</v>
      </c>
      <c r="F42" s="29">
        <v>90000</v>
      </c>
    </row>
    <row r="43" spans="1:6" x14ac:dyDescent="0.3">
      <c r="A43" s="23" t="s">
        <v>44</v>
      </c>
      <c r="B43" s="23" t="s">
        <v>98</v>
      </c>
      <c r="C43" s="24" t="s">
        <v>99</v>
      </c>
      <c r="D43" s="29">
        <v>15000</v>
      </c>
      <c r="E43" s="29">
        <v>15000</v>
      </c>
      <c r="F43" s="29">
        <v>5000</v>
      </c>
    </row>
    <row r="44" spans="1:6" x14ac:dyDescent="0.3">
      <c r="A44" s="23" t="s">
        <v>44</v>
      </c>
      <c r="B44" s="23" t="s">
        <v>100</v>
      </c>
      <c r="C44" s="24" t="s">
        <v>101</v>
      </c>
      <c r="D44" s="29">
        <v>200000</v>
      </c>
      <c r="E44" s="29">
        <v>200000</v>
      </c>
      <c r="F44" s="29">
        <v>200000</v>
      </c>
    </row>
    <row r="45" spans="1:6" x14ac:dyDescent="0.3">
      <c r="A45" s="23" t="s">
        <v>44</v>
      </c>
      <c r="B45" s="23" t="s">
        <v>102</v>
      </c>
      <c r="C45" s="24" t="s">
        <v>103</v>
      </c>
      <c r="D45" s="29">
        <v>700000</v>
      </c>
      <c r="E45" s="29">
        <v>700000</v>
      </c>
      <c r="F45" s="29">
        <v>700000</v>
      </c>
    </row>
    <row r="46" spans="1:6" x14ac:dyDescent="0.3">
      <c r="A46" s="23" t="s">
        <v>44</v>
      </c>
      <c r="B46" s="23" t="s">
        <v>104</v>
      </c>
      <c r="C46" s="24" t="s">
        <v>105</v>
      </c>
      <c r="D46" s="29">
        <v>3807105</v>
      </c>
      <c r="E46" s="29">
        <v>3807105</v>
      </c>
      <c r="F46" s="29">
        <v>3807105</v>
      </c>
    </row>
    <row r="47" spans="1:6" x14ac:dyDescent="0.3">
      <c r="A47" s="23" t="s">
        <v>44</v>
      </c>
      <c r="B47" s="23" t="s">
        <v>106</v>
      </c>
      <c r="C47" s="24" t="s">
        <v>107</v>
      </c>
      <c r="D47" s="29">
        <v>20000</v>
      </c>
      <c r="E47" s="29">
        <v>20000</v>
      </c>
      <c r="F47" s="29">
        <v>20000</v>
      </c>
    </row>
    <row r="48" spans="1:6" x14ac:dyDescent="0.3">
      <c r="A48" s="23" t="s">
        <v>44</v>
      </c>
      <c r="B48" s="23" t="s">
        <v>108</v>
      </c>
      <c r="C48" s="24" t="s">
        <v>109</v>
      </c>
      <c r="D48" s="29">
        <v>5000</v>
      </c>
      <c r="E48" s="29">
        <v>15000</v>
      </c>
      <c r="F48" s="29">
        <v>5000</v>
      </c>
    </row>
    <row r="49" spans="1:6" x14ac:dyDescent="0.3">
      <c r="A49" s="23" t="s">
        <v>44</v>
      </c>
      <c r="B49" s="23" t="s">
        <v>110</v>
      </c>
      <c r="C49" s="24" t="s">
        <v>111</v>
      </c>
      <c r="D49" s="29">
        <v>60000</v>
      </c>
      <c r="E49" s="29">
        <v>60000</v>
      </c>
      <c r="F49" s="29">
        <v>60000</v>
      </c>
    </row>
    <row r="50" spans="1:6" x14ac:dyDescent="0.3">
      <c r="A50" s="23" t="s">
        <v>44</v>
      </c>
      <c r="B50" s="23" t="s">
        <v>112</v>
      </c>
      <c r="C50" s="24" t="s">
        <v>113</v>
      </c>
      <c r="D50" s="29">
        <v>2000</v>
      </c>
      <c r="E50" s="29">
        <v>2000</v>
      </c>
      <c r="F50" s="29">
        <v>2000</v>
      </c>
    </row>
    <row r="51" spans="1:6" x14ac:dyDescent="0.3">
      <c r="A51" s="25" t="s">
        <v>44</v>
      </c>
      <c r="B51" s="25" t="s">
        <v>21</v>
      </c>
      <c r="C51" s="36" t="s">
        <v>114</v>
      </c>
      <c r="D51" s="27">
        <f>SUM(D52:D54)</f>
        <v>5000000.17</v>
      </c>
      <c r="E51" s="27">
        <f>SUM(E53:E54)</f>
        <v>5230000.17</v>
      </c>
      <c r="F51" s="27">
        <f>SUM(F53:F54)</f>
        <v>5230000.17</v>
      </c>
    </row>
    <row r="52" spans="1:6" x14ac:dyDescent="0.3">
      <c r="A52" s="23" t="s">
        <v>44</v>
      </c>
      <c r="B52" s="23" t="s">
        <v>115</v>
      </c>
      <c r="C52" s="24" t="s">
        <v>116</v>
      </c>
      <c r="D52" s="29">
        <v>0</v>
      </c>
      <c r="E52" s="29">
        <v>0</v>
      </c>
      <c r="F52" s="29">
        <v>0</v>
      </c>
    </row>
    <row r="53" spans="1:6" x14ac:dyDescent="0.3">
      <c r="A53" s="23" t="s">
        <v>44</v>
      </c>
      <c r="B53" s="23" t="s">
        <v>117</v>
      </c>
      <c r="C53" s="24" t="s">
        <v>118</v>
      </c>
      <c r="D53" s="29">
        <v>5000000.17</v>
      </c>
      <c r="E53" s="29">
        <v>5230000.17</v>
      </c>
      <c r="F53" s="29">
        <v>5230000.17</v>
      </c>
    </row>
    <row r="54" spans="1:6" hidden="1" x14ac:dyDescent="0.3">
      <c r="A54" s="30" t="s">
        <v>44</v>
      </c>
      <c r="B54" s="30" t="s">
        <v>119</v>
      </c>
      <c r="C54" s="31" t="s">
        <v>120</v>
      </c>
      <c r="D54" s="32">
        <v>0</v>
      </c>
      <c r="E54" s="32">
        <v>0</v>
      </c>
      <c r="F54" s="32">
        <v>0</v>
      </c>
    </row>
    <row r="55" spans="1:6" x14ac:dyDescent="0.3">
      <c r="A55" s="25" t="s">
        <v>44</v>
      </c>
      <c r="B55" s="25" t="s">
        <v>121</v>
      </c>
      <c r="C55" s="36" t="s">
        <v>23</v>
      </c>
      <c r="D55" s="27">
        <v>30000</v>
      </c>
      <c r="E55" s="27">
        <f>SUM(E56)</f>
        <v>120000</v>
      </c>
      <c r="F55" s="27">
        <f>SUM(F56)</f>
        <v>119240</v>
      </c>
    </row>
    <row r="56" spans="1:6" x14ac:dyDescent="0.3">
      <c r="A56" s="23" t="s">
        <v>44</v>
      </c>
      <c r="B56" s="23" t="s">
        <v>122</v>
      </c>
      <c r="C56" s="24" t="s">
        <v>123</v>
      </c>
      <c r="D56" s="29">
        <v>30000</v>
      </c>
      <c r="E56" s="29">
        <v>120000</v>
      </c>
      <c r="F56" s="29">
        <v>119240</v>
      </c>
    </row>
    <row r="57" spans="1:6" x14ac:dyDescent="0.3">
      <c r="A57" s="25" t="s">
        <v>44</v>
      </c>
      <c r="B57" s="25" t="s">
        <v>24</v>
      </c>
      <c r="C57" s="36" t="s">
        <v>25</v>
      </c>
      <c r="D57" s="27">
        <f>SUM(D58:D62)</f>
        <v>5450000</v>
      </c>
      <c r="E57" s="27">
        <f>SUM(E58:E62)</f>
        <v>5450000</v>
      </c>
      <c r="F57" s="27">
        <f>SUM(F58:F62)</f>
        <v>2880000</v>
      </c>
    </row>
    <row r="58" spans="1:6" x14ac:dyDescent="0.3">
      <c r="A58" s="23" t="s">
        <v>44</v>
      </c>
      <c r="B58" s="23" t="s">
        <v>124</v>
      </c>
      <c r="C58" s="24" t="s">
        <v>125</v>
      </c>
      <c r="D58" s="29">
        <v>250000</v>
      </c>
      <c r="E58" s="29">
        <v>250000</v>
      </c>
      <c r="F58" s="29">
        <v>0</v>
      </c>
    </row>
    <row r="59" spans="1:6" x14ac:dyDescent="0.3">
      <c r="A59" s="23" t="s">
        <v>44</v>
      </c>
      <c r="B59" s="23" t="s">
        <v>126</v>
      </c>
      <c r="C59" s="24" t="s">
        <v>127</v>
      </c>
      <c r="D59" s="29">
        <v>4800000</v>
      </c>
      <c r="E59" s="29">
        <v>4800000</v>
      </c>
      <c r="F59" s="29">
        <v>2800000</v>
      </c>
    </row>
    <row r="60" spans="1:6" x14ac:dyDescent="0.3">
      <c r="A60" s="23" t="s">
        <v>44</v>
      </c>
      <c r="B60" s="23" t="s">
        <v>128</v>
      </c>
      <c r="C60" s="24" t="s">
        <v>129</v>
      </c>
      <c r="D60" s="29">
        <v>300000</v>
      </c>
      <c r="E60" s="29">
        <v>300000</v>
      </c>
      <c r="F60" s="29">
        <v>80000</v>
      </c>
    </row>
    <row r="61" spans="1:6" x14ac:dyDescent="0.3">
      <c r="A61" s="23" t="s">
        <v>44</v>
      </c>
      <c r="B61" s="23" t="s">
        <v>130</v>
      </c>
      <c r="C61" s="24" t="s">
        <v>131</v>
      </c>
      <c r="D61" s="29">
        <v>0</v>
      </c>
      <c r="E61" s="29">
        <v>0</v>
      </c>
      <c r="F61" s="29">
        <v>0</v>
      </c>
    </row>
    <row r="62" spans="1:6" x14ac:dyDescent="0.3">
      <c r="A62" s="30" t="s">
        <v>44</v>
      </c>
      <c r="B62" s="30" t="s">
        <v>132</v>
      </c>
      <c r="C62" s="31" t="s">
        <v>133</v>
      </c>
      <c r="D62" s="32">
        <v>100000</v>
      </c>
      <c r="E62" s="32">
        <v>100000</v>
      </c>
      <c r="F62" s="32">
        <v>0</v>
      </c>
    </row>
    <row r="63" spans="1:6" x14ac:dyDescent="0.3">
      <c r="A63" s="25" t="s">
        <v>44</v>
      </c>
      <c r="B63" s="25" t="s">
        <v>134</v>
      </c>
      <c r="C63" s="36" t="s">
        <v>135</v>
      </c>
      <c r="D63" s="27">
        <v>3000000</v>
      </c>
      <c r="E63" s="27">
        <v>3000000</v>
      </c>
      <c r="F63" s="27">
        <v>600000</v>
      </c>
    </row>
    <row r="64" spans="1:6" x14ac:dyDescent="0.3">
      <c r="A64" s="23" t="s">
        <v>44</v>
      </c>
      <c r="B64" s="23" t="s">
        <v>136</v>
      </c>
      <c r="C64" s="24" t="s">
        <v>137</v>
      </c>
      <c r="D64" s="29">
        <v>3000000</v>
      </c>
      <c r="E64" s="29">
        <v>3000000</v>
      </c>
      <c r="F64" s="29">
        <v>600000</v>
      </c>
    </row>
    <row r="65" spans="1:6" x14ac:dyDescent="0.3">
      <c r="A65" s="25" t="s">
        <v>44</v>
      </c>
      <c r="B65" s="25" t="s">
        <v>28</v>
      </c>
      <c r="C65" s="36" t="s">
        <v>25</v>
      </c>
      <c r="D65" s="27">
        <v>618282</v>
      </c>
      <c r="E65" s="27">
        <f>E66</f>
        <v>293282</v>
      </c>
      <c r="F65" s="27">
        <v>0</v>
      </c>
    </row>
    <row r="66" spans="1:6" x14ac:dyDescent="0.3">
      <c r="A66" s="30" t="s">
        <v>44</v>
      </c>
      <c r="B66" s="30" t="s">
        <v>138</v>
      </c>
      <c r="C66" s="31" t="s">
        <v>139</v>
      </c>
      <c r="D66" s="32">
        <v>618282</v>
      </c>
      <c r="E66" s="32">
        <v>293282</v>
      </c>
      <c r="F66" s="32">
        <v>0</v>
      </c>
    </row>
    <row r="67" spans="1:6" x14ac:dyDescent="0.3">
      <c r="A67" s="25" t="s">
        <v>44</v>
      </c>
      <c r="B67" s="36" t="s">
        <v>60</v>
      </c>
      <c r="C67" s="36" t="s">
        <v>61</v>
      </c>
      <c r="D67" s="27">
        <f>D25+D33+D51+D55+D57+D63+D65</f>
        <v>21377387.170000002</v>
      </c>
      <c r="E67" s="27">
        <f>E25+E33+E51+E55+E57+E63+E65</f>
        <v>21519687.170000002</v>
      </c>
      <c r="F67" s="27">
        <f>F25+F33+F51+F55+F57+F63+F65</f>
        <v>16077845.17</v>
      </c>
    </row>
    <row r="68" spans="1:6" ht="13.5" customHeight="1" x14ac:dyDescent="0.3">
      <c r="A68" s="33" t="s">
        <v>62</v>
      </c>
      <c r="B68" s="34" t="s">
        <v>63</v>
      </c>
      <c r="C68" s="34" t="s">
        <v>61</v>
      </c>
      <c r="D68" s="35">
        <f>D67</f>
        <v>21377387.170000002</v>
      </c>
      <c r="E68" s="35">
        <f>E67</f>
        <v>21519687.170000002</v>
      </c>
      <c r="F68" s="35">
        <f>F67</f>
        <v>16077845.17</v>
      </c>
    </row>
    <row r="69" spans="1:6" hidden="1" x14ac:dyDescent="0.3"/>
    <row r="70" spans="1:6" hidden="1" x14ac:dyDescent="0.3">
      <c r="A70" s="23"/>
      <c r="B70" s="23"/>
      <c r="C70" s="24"/>
      <c r="D70" s="29"/>
      <c r="E70" s="29"/>
      <c r="F70" s="29"/>
    </row>
    <row r="71" spans="1:6" hidden="1" x14ac:dyDescent="0.3">
      <c r="A71" s="33"/>
      <c r="B71" s="34"/>
      <c r="C71" s="34"/>
      <c r="D71" s="35"/>
      <c r="E71" s="35"/>
      <c r="F71" s="35"/>
    </row>
    <row r="72" spans="1:6" hidden="1" x14ac:dyDescent="0.3">
      <c r="A72" s="33"/>
      <c r="B72" s="34"/>
      <c r="C72" s="34"/>
      <c r="D72" s="35"/>
      <c r="E72" s="35"/>
      <c r="F72" s="35"/>
    </row>
    <row r="73" spans="1:6" hidden="1" x14ac:dyDescent="0.3"/>
    <row r="74" spans="1:6" ht="15" customHeight="1" x14ac:dyDescent="0.3">
      <c r="A74" s="78" t="s">
        <v>140</v>
      </c>
      <c r="B74" s="79"/>
      <c r="C74" s="80"/>
      <c r="D74" s="38">
        <f>D68+D72</f>
        <v>21377387.170000002</v>
      </c>
      <c r="E74" s="38">
        <f>E68+E72</f>
        <v>21519687.170000002</v>
      </c>
      <c r="F74" s="38">
        <f>F68+F72</f>
        <v>16077845.17</v>
      </c>
    </row>
    <row r="75" spans="1:6" hidden="1" x14ac:dyDescent="0.3"/>
    <row r="76" spans="1:6" ht="15.6" x14ac:dyDescent="0.3">
      <c r="A76" s="39" t="s">
        <v>141</v>
      </c>
      <c r="B76" s="21"/>
      <c r="C76" s="21"/>
      <c r="D76" s="40">
        <f>D15-D68</f>
        <v>360000</v>
      </c>
      <c r="E76" s="40">
        <f>E15-E68</f>
        <v>556500</v>
      </c>
      <c r="F76" s="40">
        <v>360000</v>
      </c>
    </row>
    <row r="77" spans="1:6" ht="2.25" customHeight="1" x14ac:dyDescent="0.3"/>
    <row r="78" spans="1:6" ht="15.75" customHeight="1" x14ac:dyDescent="0.3">
      <c r="A78" s="42" t="s">
        <v>146</v>
      </c>
      <c r="B78" s="41"/>
      <c r="C78" s="41"/>
      <c r="D78" s="41"/>
      <c r="E78" s="41"/>
      <c r="F78" s="40">
        <f>F21-F74</f>
        <v>5791264.7600000035</v>
      </c>
    </row>
  </sheetData>
  <mergeCells count="5">
    <mergeCell ref="A21:C21"/>
    <mergeCell ref="A74:C74"/>
    <mergeCell ref="A1:I1"/>
    <mergeCell ref="A2:I2"/>
    <mergeCell ref="A3:I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rozpočtový výhled2024-2025</vt:lpstr>
      <vt:lpstr>Návrh IV. RO</vt:lpstr>
      <vt:lpstr>Návrh 4.RO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Dotace</dc:creator>
  <cp:lastModifiedBy>uzivatel</cp:lastModifiedBy>
  <cp:lastPrinted>2023-03-20T08:48:21Z</cp:lastPrinted>
  <dcterms:created xsi:type="dcterms:W3CDTF">2017-12-07T06:43:39Z</dcterms:created>
  <dcterms:modified xsi:type="dcterms:W3CDTF">2023-03-20T08:49:44Z</dcterms:modified>
</cp:coreProperties>
</file>